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987" activeTab="1"/>
  </bookViews>
  <sheets>
    <sheet name="Custo por trabalhador" sheetId="1" r:id="rId1"/>
    <sheet name="Planilha de Custos" sheetId="2" r:id="rId2"/>
  </sheet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532" i="1"/>
  <c r="C533" s="1"/>
  <c r="C524"/>
  <c r="C523"/>
  <c r="C522"/>
  <c r="C521"/>
  <c r="C520"/>
  <c r="C519"/>
  <c r="C508"/>
  <c r="B508"/>
  <c r="D508" s="1"/>
  <c r="C507"/>
  <c r="B507"/>
  <c r="D507" s="1"/>
  <c r="C506"/>
  <c r="B506"/>
  <c r="D506" s="1"/>
  <c r="D505"/>
  <c r="D543" s="1"/>
  <c r="C505"/>
  <c r="B505"/>
  <c r="D504"/>
  <c r="C543" s="1"/>
  <c r="C504"/>
  <c r="B504"/>
  <c r="C503"/>
  <c r="B503"/>
  <c r="D503" s="1"/>
  <c r="B543" s="1"/>
  <c r="C431"/>
  <c r="C430"/>
  <c r="C409"/>
  <c r="C410" s="1"/>
  <c r="C411" s="1"/>
  <c r="C412" s="1"/>
  <c r="C413" s="1"/>
  <c r="B399"/>
  <c r="D397"/>
  <c r="D395"/>
  <c r="C394"/>
  <c r="B391"/>
  <c r="D389"/>
  <c r="G384"/>
  <c r="D400" s="1"/>
  <c r="E384"/>
  <c r="B400" s="1"/>
  <c r="G383"/>
  <c r="D399" s="1"/>
  <c r="F383"/>
  <c r="E383"/>
  <c r="C399" s="1"/>
  <c r="G382"/>
  <c r="D398" s="1"/>
  <c r="F382"/>
  <c r="E382"/>
  <c r="C398" s="1"/>
  <c r="G381"/>
  <c r="E381"/>
  <c r="B397" s="1"/>
  <c r="G380"/>
  <c r="D396" s="1"/>
  <c r="E380"/>
  <c r="B396" s="1"/>
  <c r="G379"/>
  <c r="E379"/>
  <c r="B395" s="1"/>
  <c r="G378"/>
  <c r="D394" s="1"/>
  <c r="F378"/>
  <c r="E378"/>
  <c r="B394" s="1"/>
  <c r="G377"/>
  <c r="D393" s="1"/>
  <c r="E377"/>
  <c r="B393" s="1"/>
  <c r="G376"/>
  <c r="D392" s="1"/>
  <c r="F376"/>
  <c r="E376"/>
  <c r="B392" s="1"/>
  <c r="G375"/>
  <c r="D391" s="1"/>
  <c r="F375"/>
  <c r="E375"/>
  <c r="C391" s="1"/>
  <c r="G374"/>
  <c r="D390" s="1"/>
  <c r="E374"/>
  <c r="C390" s="1"/>
  <c r="G373"/>
  <c r="F373"/>
  <c r="E373"/>
  <c r="B389" s="1"/>
  <c r="C353"/>
  <c r="C352"/>
  <c r="C351"/>
  <c r="C350"/>
  <c r="C349"/>
  <c r="C348"/>
  <c r="C301"/>
  <c r="C300"/>
  <c r="C297"/>
  <c r="C280"/>
  <c r="C281" s="1"/>
  <c r="C282" s="1"/>
  <c r="C283" s="1"/>
  <c r="C284" s="1"/>
  <c r="B272"/>
  <c r="B269"/>
  <c r="C329" s="1"/>
  <c r="B268"/>
  <c r="C302" s="1"/>
  <c r="E249"/>
  <c r="D249"/>
  <c r="E248"/>
  <c r="D248"/>
  <c r="E247"/>
  <c r="D247"/>
  <c r="E246"/>
  <c r="D246"/>
  <c r="E245"/>
  <c r="D245"/>
  <c r="E244"/>
  <c r="D244"/>
  <c r="C205"/>
  <c r="C206" s="1"/>
  <c r="C207" s="1"/>
  <c r="C208" s="1"/>
  <c r="C209" s="1"/>
  <c r="C200"/>
  <c r="C199"/>
  <c r="C198"/>
  <c r="C197"/>
  <c r="D196"/>
  <c r="B205" s="1"/>
  <c r="D205" s="1"/>
  <c r="C214" s="1"/>
  <c r="C196"/>
  <c r="B196"/>
  <c r="B197" s="1"/>
  <c r="C195"/>
  <c r="D195" s="1"/>
  <c r="B180"/>
  <c r="E180" s="1"/>
  <c r="C189" s="1"/>
  <c r="E179"/>
  <c r="C188" s="1"/>
  <c r="B179"/>
  <c r="B178"/>
  <c r="E178" s="1"/>
  <c r="C187" s="1"/>
  <c r="E177"/>
  <c r="C186" s="1"/>
  <c r="B177"/>
  <c r="B176"/>
  <c r="E176" s="1"/>
  <c r="C185" s="1"/>
  <c r="E175"/>
  <c r="C184" s="1"/>
  <c r="B175"/>
  <c r="C167"/>
  <c r="C168" s="1"/>
  <c r="C169" s="1"/>
  <c r="C170" s="1"/>
  <c r="C171" s="1"/>
  <c r="B167"/>
  <c r="E167" s="1"/>
  <c r="B185" s="1"/>
  <c r="D185" s="1"/>
  <c r="B245" s="1"/>
  <c r="E166"/>
  <c r="B184" s="1"/>
  <c r="D184" s="1"/>
  <c r="B244" s="1"/>
  <c r="C148"/>
  <c r="C147"/>
  <c r="C146"/>
  <c r="C145"/>
  <c r="C144"/>
  <c r="C143"/>
  <c r="C139"/>
  <c r="C138"/>
  <c r="C137"/>
  <c r="C136"/>
  <c r="C135"/>
  <c r="C134"/>
  <c r="B130"/>
  <c r="D106"/>
  <c r="C106"/>
  <c r="D105"/>
  <c r="C105"/>
  <c r="D104"/>
  <c r="C104"/>
  <c r="D103"/>
  <c r="C103"/>
  <c r="D102"/>
  <c r="C102"/>
  <c r="D101"/>
  <c r="C101"/>
  <c r="C97"/>
  <c r="C96"/>
  <c r="C95"/>
  <c r="C94"/>
  <c r="C93"/>
  <c r="C92"/>
  <c r="C88"/>
  <c r="C87"/>
  <c r="C86"/>
  <c r="C85"/>
  <c r="C84"/>
  <c r="C83"/>
  <c r="F75"/>
  <c r="C75"/>
  <c r="B75"/>
  <c r="F74"/>
  <c r="B74"/>
  <c r="F73"/>
  <c r="C73"/>
  <c r="B73"/>
  <c r="F72"/>
  <c r="B72"/>
  <c r="F71"/>
  <c r="B71"/>
  <c r="F70"/>
  <c r="B70"/>
  <c r="C46"/>
  <c r="D45"/>
  <c r="C45"/>
  <c r="D42"/>
  <c r="D46" s="1"/>
  <c r="C42"/>
  <c r="C41"/>
  <c r="C29"/>
  <c r="D29" s="1"/>
  <c r="D28"/>
  <c r="D70" s="1"/>
  <c r="D21"/>
  <c r="C74" s="1"/>
  <c r="B21"/>
  <c r="D20"/>
  <c r="C72" s="1"/>
  <c r="B20"/>
  <c r="B213" l="1"/>
  <c r="B204"/>
  <c r="D204" s="1"/>
  <c r="C213" s="1"/>
  <c r="B45"/>
  <c r="E45" s="1"/>
  <c r="C50" s="1"/>
  <c r="D71"/>
  <c r="B41"/>
  <c r="E41" s="1"/>
  <c r="B50" s="1"/>
  <c r="D197"/>
  <c r="B198"/>
  <c r="D401"/>
  <c r="C30"/>
  <c r="B168"/>
  <c r="C330"/>
  <c r="C71"/>
  <c r="B214"/>
  <c r="D214" s="1"/>
  <c r="C245" s="1"/>
  <c r="F245" s="1"/>
  <c r="D256" s="1"/>
  <c r="C299"/>
  <c r="C327"/>
  <c r="C331"/>
  <c r="B390"/>
  <c r="B401" s="1"/>
  <c r="C395"/>
  <c r="B398"/>
  <c r="C328"/>
  <c r="C332"/>
  <c r="C392"/>
  <c r="C396"/>
  <c r="C400"/>
  <c r="C70"/>
  <c r="G70" s="1"/>
  <c r="C389"/>
  <c r="C401" s="1"/>
  <c r="C393"/>
  <c r="C397"/>
  <c r="C298"/>
  <c r="B83" l="1"/>
  <c r="D83" s="1"/>
  <c r="B539"/>
  <c r="B92"/>
  <c r="D92" s="1"/>
  <c r="B101"/>
  <c r="E101" s="1"/>
  <c r="C420"/>
  <c r="C417"/>
  <c r="D30"/>
  <c r="D72" s="1"/>
  <c r="G72" s="1"/>
  <c r="C31"/>
  <c r="B206"/>
  <c r="D206" s="1"/>
  <c r="C215" s="1"/>
  <c r="B215"/>
  <c r="C421"/>
  <c r="C418"/>
  <c r="E168"/>
  <c r="B186" s="1"/>
  <c r="D186" s="1"/>
  <c r="B246" s="1"/>
  <c r="B169"/>
  <c r="B199"/>
  <c r="D198"/>
  <c r="C422"/>
  <c r="C419"/>
  <c r="D50"/>
  <c r="E71" s="1"/>
  <c r="G71" s="1"/>
  <c r="D213"/>
  <c r="C244" s="1"/>
  <c r="F244" s="1"/>
  <c r="D255" s="1"/>
  <c r="B102" l="1"/>
  <c r="E102" s="1"/>
  <c r="B93"/>
  <c r="D93" s="1"/>
  <c r="C539"/>
  <c r="B84"/>
  <c r="D84" s="1"/>
  <c r="D199"/>
  <c r="B200"/>
  <c r="D200" s="1"/>
  <c r="D539"/>
  <c r="B85"/>
  <c r="D85" s="1"/>
  <c r="B103"/>
  <c r="E103" s="1"/>
  <c r="B94"/>
  <c r="D94" s="1"/>
  <c r="B339"/>
  <c r="B110"/>
  <c r="E110" s="1"/>
  <c r="B216"/>
  <c r="D216" s="1"/>
  <c r="C247" s="1"/>
  <c r="B207"/>
  <c r="D207" s="1"/>
  <c r="C216" s="1"/>
  <c r="D31"/>
  <c r="D73" s="1"/>
  <c r="G73" s="1"/>
  <c r="C32"/>
  <c r="D339"/>
  <c r="D110"/>
  <c r="E169"/>
  <c r="B187" s="1"/>
  <c r="D187" s="1"/>
  <c r="B247" s="1"/>
  <c r="B170"/>
  <c r="C339"/>
  <c r="C110"/>
  <c r="F246"/>
  <c r="D257" s="1"/>
  <c r="D215"/>
  <c r="C246" s="1"/>
  <c r="B171" l="1"/>
  <c r="E171" s="1"/>
  <c r="B189" s="1"/>
  <c r="D189" s="1"/>
  <c r="B249" s="1"/>
  <c r="E170"/>
  <c r="B188" s="1"/>
  <c r="D188" s="1"/>
  <c r="B248" s="1"/>
  <c r="D32"/>
  <c r="C33"/>
  <c r="D33" s="1"/>
  <c r="D75" s="1"/>
  <c r="G75" s="1"/>
  <c r="B255"/>
  <c r="B134"/>
  <c r="D134" s="1"/>
  <c r="B152" s="1"/>
  <c r="B143"/>
  <c r="D143" s="1"/>
  <c r="B341"/>
  <c r="B112"/>
  <c r="B340"/>
  <c r="E340" s="1"/>
  <c r="B349" s="1"/>
  <c r="D349" s="1"/>
  <c r="D360" s="1"/>
  <c r="B111"/>
  <c r="D341"/>
  <c r="D112"/>
  <c r="C341"/>
  <c r="C112"/>
  <c r="B217"/>
  <c r="B208"/>
  <c r="D208" s="1"/>
  <c r="C217" s="1"/>
  <c r="C340"/>
  <c r="C111"/>
  <c r="B95"/>
  <c r="D95" s="1"/>
  <c r="B104"/>
  <c r="E104" s="1"/>
  <c r="B86"/>
  <c r="D86" s="1"/>
  <c r="B209"/>
  <c r="D209" s="1"/>
  <c r="C218" s="1"/>
  <c r="B218"/>
  <c r="D340"/>
  <c r="D111"/>
  <c r="F247"/>
  <c r="D258" s="1"/>
  <c r="E339"/>
  <c r="B348" s="1"/>
  <c r="D348" s="1"/>
  <c r="D359" s="1"/>
  <c r="B342" l="1"/>
  <c r="E342" s="1"/>
  <c r="B351" s="1"/>
  <c r="D351" s="1"/>
  <c r="D362" s="1"/>
  <c r="B113"/>
  <c r="E113" s="1"/>
  <c r="C342"/>
  <c r="C113"/>
  <c r="E112"/>
  <c r="B318"/>
  <c r="D318" s="1"/>
  <c r="C152"/>
  <c r="D152" s="1"/>
  <c r="C255" s="1"/>
  <c r="E255" s="1"/>
  <c r="B288"/>
  <c r="D288" s="1"/>
  <c r="B46"/>
  <c r="E46" s="1"/>
  <c r="C51" s="1"/>
  <c r="B42"/>
  <c r="E42" s="1"/>
  <c r="B51" s="1"/>
  <c r="D51" s="1"/>
  <c r="E74" s="1"/>
  <c r="D74"/>
  <c r="D342"/>
  <c r="D113"/>
  <c r="B106"/>
  <c r="E106" s="1"/>
  <c r="B97"/>
  <c r="D97" s="1"/>
  <c r="B88"/>
  <c r="D88" s="1"/>
  <c r="D218"/>
  <c r="C249" s="1"/>
  <c r="F249" s="1"/>
  <c r="D260" s="1"/>
  <c r="E111"/>
  <c r="D217"/>
  <c r="C248" s="1"/>
  <c r="F248" s="1"/>
  <c r="D259" s="1"/>
  <c r="E341"/>
  <c r="B350" s="1"/>
  <c r="D350" s="1"/>
  <c r="D361" s="1"/>
  <c r="B540" l="1"/>
  <c r="B309"/>
  <c r="D309" s="1"/>
  <c r="B327" s="1"/>
  <c r="D327" s="1"/>
  <c r="C359" s="1"/>
  <c r="B279"/>
  <c r="D279" s="1"/>
  <c r="B297" s="1"/>
  <c r="D297" s="1"/>
  <c r="B359" s="1"/>
  <c r="B256"/>
  <c r="B144"/>
  <c r="D144" s="1"/>
  <c r="B135"/>
  <c r="D135" s="1"/>
  <c r="B153" s="1"/>
  <c r="D344"/>
  <c r="D115"/>
  <c r="B344"/>
  <c r="B115"/>
  <c r="B257"/>
  <c r="B136"/>
  <c r="D136" s="1"/>
  <c r="B154" s="1"/>
  <c r="B145"/>
  <c r="D145" s="1"/>
  <c r="B258"/>
  <c r="B137"/>
  <c r="D137" s="1"/>
  <c r="B155" s="1"/>
  <c r="B146"/>
  <c r="D146" s="1"/>
  <c r="C344"/>
  <c r="C115"/>
  <c r="G74"/>
  <c r="B96" l="1"/>
  <c r="D96" s="1"/>
  <c r="B105"/>
  <c r="E105" s="1"/>
  <c r="B87"/>
  <c r="D87" s="1"/>
  <c r="B291"/>
  <c r="D291" s="1"/>
  <c r="B321"/>
  <c r="D321" s="1"/>
  <c r="C155"/>
  <c r="B290"/>
  <c r="D290" s="1"/>
  <c r="C154"/>
  <c r="B320"/>
  <c r="D320" s="1"/>
  <c r="B319"/>
  <c r="D319" s="1"/>
  <c r="B289"/>
  <c r="D289" s="1"/>
  <c r="C153"/>
  <c r="D153" s="1"/>
  <c r="C256" s="1"/>
  <c r="E256" s="1"/>
  <c r="E115"/>
  <c r="D155"/>
  <c r="C258" s="1"/>
  <c r="E258" s="1"/>
  <c r="D154"/>
  <c r="C257" s="1"/>
  <c r="E257" s="1"/>
  <c r="E344"/>
  <c r="B353" s="1"/>
  <c r="D353" s="1"/>
  <c r="D364" s="1"/>
  <c r="E359"/>
  <c r="B282" l="1"/>
  <c r="D282" s="1"/>
  <c r="B300" s="1"/>
  <c r="D300" s="1"/>
  <c r="B362" s="1"/>
  <c r="E362" s="1"/>
  <c r="B312"/>
  <c r="D312" s="1"/>
  <c r="B330" s="1"/>
  <c r="D330" s="1"/>
  <c r="C362" s="1"/>
  <c r="D540"/>
  <c r="B281"/>
  <c r="D281" s="1"/>
  <c r="B299" s="1"/>
  <c r="D299" s="1"/>
  <c r="B361" s="1"/>
  <c r="E361" s="1"/>
  <c r="D541" s="1"/>
  <c r="B311"/>
  <c r="D311" s="1"/>
  <c r="B329" s="1"/>
  <c r="D329" s="1"/>
  <c r="C361" s="1"/>
  <c r="B410"/>
  <c r="D410" s="1"/>
  <c r="B419" s="1"/>
  <c r="D419" s="1"/>
  <c r="E419" s="1"/>
  <c r="B445" s="1"/>
  <c r="D445" s="1"/>
  <c r="D542" s="1"/>
  <c r="B431"/>
  <c r="D431" s="1"/>
  <c r="B437" s="1"/>
  <c r="D437" s="1"/>
  <c r="C445" s="1"/>
  <c r="C540"/>
  <c r="B310"/>
  <c r="D310" s="1"/>
  <c r="B328" s="1"/>
  <c r="D328" s="1"/>
  <c r="C360" s="1"/>
  <c r="B280"/>
  <c r="D280" s="1"/>
  <c r="B298" s="1"/>
  <c r="D298" s="1"/>
  <c r="B360" s="1"/>
  <c r="E360" s="1"/>
  <c r="C541" s="1"/>
  <c r="C343"/>
  <c r="C114"/>
  <c r="B260"/>
  <c r="B139"/>
  <c r="D139" s="1"/>
  <c r="B157" s="1"/>
  <c r="B148"/>
  <c r="D148" s="1"/>
  <c r="D343"/>
  <c r="D114"/>
  <c r="B541"/>
  <c r="B429"/>
  <c r="D429" s="1"/>
  <c r="B435" s="1"/>
  <c r="D435" s="1"/>
  <c r="C443" s="1"/>
  <c r="B408"/>
  <c r="D408" s="1"/>
  <c r="B417" s="1"/>
  <c r="D417" s="1"/>
  <c r="E417" s="1"/>
  <c r="B443" s="1"/>
  <c r="B343"/>
  <c r="B114"/>
  <c r="E114" s="1"/>
  <c r="B259" l="1"/>
  <c r="B138"/>
  <c r="D138" s="1"/>
  <c r="B156" s="1"/>
  <c r="B147"/>
  <c r="D147" s="1"/>
  <c r="B293"/>
  <c r="D293" s="1"/>
  <c r="C157"/>
  <c r="B323"/>
  <c r="D323" s="1"/>
  <c r="B430"/>
  <c r="D430" s="1"/>
  <c r="B436" s="1"/>
  <c r="D436" s="1"/>
  <c r="C444" s="1"/>
  <c r="B521"/>
  <c r="D521" s="1"/>
  <c r="D544" s="1"/>
  <c r="D443"/>
  <c r="B409"/>
  <c r="D409" s="1"/>
  <c r="B418" s="1"/>
  <c r="D418" s="1"/>
  <c r="E418" s="1"/>
  <c r="B444" s="1"/>
  <c r="D444" s="1"/>
  <c r="C542" s="1"/>
  <c r="B411"/>
  <c r="D411" s="1"/>
  <c r="B420" s="1"/>
  <c r="D420" s="1"/>
  <c r="E420" s="1"/>
  <c r="B446" s="1"/>
  <c r="D446" s="1"/>
  <c r="B522" s="1"/>
  <c r="D522" s="1"/>
  <c r="E343"/>
  <c r="B352" s="1"/>
  <c r="D352" s="1"/>
  <c r="D363" s="1"/>
  <c r="D157"/>
  <c r="C260" s="1"/>
  <c r="E260" s="1"/>
  <c r="B520"/>
  <c r="D520" s="1"/>
  <c r="C544" s="1"/>
  <c r="B284" l="1"/>
  <c r="D284" s="1"/>
  <c r="B302" s="1"/>
  <c r="D302" s="1"/>
  <c r="B364" s="1"/>
  <c r="B314"/>
  <c r="D314" s="1"/>
  <c r="B332" s="1"/>
  <c r="D332" s="1"/>
  <c r="C364" s="1"/>
  <c r="B542"/>
  <c r="B519"/>
  <c r="D519" s="1"/>
  <c r="B544" s="1"/>
  <c r="B322"/>
  <c r="D322" s="1"/>
  <c r="C156"/>
  <c r="B292"/>
  <c r="D292" s="1"/>
  <c r="B531"/>
  <c r="D531" s="1"/>
  <c r="B545" s="1"/>
  <c r="B546" s="1"/>
  <c r="B547" s="1"/>
  <c r="D156"/>
  <c r="C259" s="1"/>
  <c r="E259" s="1"/>
  <c r="B313" l="1"/>
  <c r="D313" s="1"/>
  <c r="B331" s="1"/>
  <c r="D331" s="1"/>
  <c r="C363" s="1"/>
  <c r="B523"/>
  <c r="D523" s="1"/>
  <c r="B412"/>
  <c r="D412" s="1"/>
  <c r="B421" s="1"/>
  <c r="D421" s="1"/>
  <c r="E421" s="1"/>
  <c r="B447" s="1"/>
  <c r="D447" s="1"/>
  <c r="B532" s="1"/>
  <c r="D532" s="1"/>
  <c r="C545" s="1"/>
  <c r="C546" s="1"/>
  <c r="C547" s="1"/>
  <c r="B283"/>
  <c r="D283" s="1"/>
  <c r="B301" s="1"/>
  <c r="D301" s="1"/>
  <c r="B363" s="1"/>
  <c r="E363" s="1"/>
  <c r="E364"/>
  <c r="B533" l="1"/>
  <c r="D533" s="1"/>
  <c r="D545" s="1"/>
  <c r="D546" s="1"/>
  <c r="D547" s="1"/>
  <c r="B524"/>
  <c r="D524" s="1"/>
  <c r="B413"/>
  <c r="D413" s="1"/>
  <c r="B422" s="1"/>
  <c r="D422" s="1"/>
  <c r="E422" s="1"/>
  <c r="B448" s="1"/>
  <c r="D448" s="1"/>
</calcChain>
</file>

<file path=xl/comments1.xml><?xml version="1.0" encoding="utf-8"?>
<comments xmlns="http://schemas.openxmlformats.org/spreadsheetml/2006/main">
  <authors>
    <author/>
  </authors>
  <commentList>
    <comment ref="B12" authorId="0">
      <text>
        <r>
          <rPr>
            <b/>
            <sz val="9"/>
            <color rgb="FF000000"/>
            <rFont val="Segoe UI"/>
            <family val="2"/>
            <charset val="1"/>
          </rPr>
          <t>Seges:</t>
        </r>
        <r>
          <rPr>
            <sz val="9"/>
            <color rgb="FF000000"/>
            <rFont val="Segoe UI"/>
            <family val="2"/>
            <charset val="1"/>
          </rPr>
          <t>Informar salário base conforme Convenção Coletiva de Trabalho vigente para a categoria e no município de prestação do serviço.</t>
        </r>
      </text>
    </comment>
    <comment ref="C20" authorId="0">
      <text>
        <r>
          <rPr>
            <b/>
            <sz val="9"/>
            <color rgb="FF000000"/>
            <rFont val="Segoe UI"/>
            <charset val="1"/>
          </rPr>
          <t>Seges:</t>
        </r>
        <r>
          <rPr>
            <sz val="9"/>
            <color rgb="FF000000"/>
            <rFont val="Segoe UI"/>
            <family val="2"/>
            <charset val="1"/>
          </rPr>
          <t>Percentual conforme definido em CCT, se houver gratificação de função.</t>
        </r>
      </text>
    </comment>
    <comment ref="C28" authorId="0">
      <text>
        <r>
          <rPr>
            <b/>
            <sz val="9"/>
            <color rgb="FF000000"/>
            <rFont val="Segoe UI"/>
            <family val="2"/>
            <charset val="1"/>
          </rPr>
          <t>Seges:</t>
        </r>
        <r>
          <rPr>
            <sz val="9"/>
            <color rgb="FF000000"/>
            <rFont val="Segoe UI"/>
            <family val="2"/>
            <charset val="1"/>
          </rPr>
          <t>Percentual conforme definido em CCT, quando houver adicional de periculosidade ou insabubridade</t>
        </r>
      </text>
    </comment>
    <comment ref="C41" authorId="0">
      <text>
        <r>
          <rPr>
            <b/>
            <sz val="9"/>
            <color rgb="FF000000"/>
            <rFont val="Segoe UI"/>
            <family val="2"/>
            <charset val="1"/>
          </rPr>
          <t>Seges:</t>
        </r>
        <r>
          <rPr>
            <sz val="9"/>
            <color rgb="FF000000"/>
            <rFont val="Segoe UI"/>
            <family val="2"/>
            <charset val="1"/>
          </rPr>
          <t>Considera hora noturna de 22h às 5h do dia segunte, portanto 7 horas noturnas de uma jornada de 12h.</t>
        </r>
      </text>
    </comment>
    <comment ref="C45" authorId="0">
      <text>
        <r>
          <rPr>
            <b/>
            <sz val="9"/>
            <color rgb="FF000000"/>
            <rFont val="Segoe UI"/>
            <family val="2"/>
            <charset val="1"/>
          </rPr>
          <t>Seges:</t>
        </r>
        <r>
          <rPr>
            <sz val="9"/>
            <color rgb="FF000000"/>
            <rFont val="Segoe UI"/>
            <family val="2"/>
            <charset val="1"/>
          </rPr>
          <t>A título de pagamento adicional computa-se o pagamento de 7min e 30 s a cada hora noturna, por 7 horas, totalizando 52min e 30 s, que significa 1 hora da jornada de 12h.</t>
        </r>
      </text>
    </comment>
    <comment ref="D45" authorId="0">
      <text>
        <r>
          <rPr>
            <b/>
            <sz val="9"/>
            <color rgb="FF000000"/>
            <rFont val="Segoe UI"/>
            <family val="2"/>
            <charset val="1"/>
          </rPr>
          <t>Seges:</t>
        </r>
        <r>
          <rPr>
            <sz val="9"/>
            <color rgb="FF000000"/>
            <rFont val="Segoe UI"/>
            <family val="2"/>
            <charset val="1"/>
          </rPr>
          <t>Por tratar-se de hora considerada a mais, calcula-se pagamento de 100% da hora, acrescida do respectivo adicional noturno.</t>
        </r>
      </text>
    </comment>
    <comment ref="A48" authorId="0">
      <text>
        <r>
          <rPr>
            <b/>
            <sz val="9"/>
            <color rgb="FF000000"/>
            <rFont val="Segoe UI"/>
            <family val="2"/>
            <charset val="1"/>
          </rPr>
          <t>Seges:</t>
        </r>
        <r>
          <rPr>
            <sz val="9"/>
            <color rgb="FF000000"/>
            <rFont val="Segoe UI"/>
            <family val="2"/>
            <charset val="1"/>
          </rPr>
          <t>Tabela resumo da totalização do Adicional noturno.
Automatizada, desde que não haja alterações de fórmulas ou estrutura da planilha.</t>
        </r>
      </text>
    </comment>
    <comment ref="A68" authorId="0">
      <text>
        <r>
          <rPr>
            <b/>
            <sz val="9"/>
            <color rgb="FF000000"/>
            <rFont val="Segoe UI"/>
            <family val="2"/>
            <charset val="1"/>
          </rPr>
          <t>Seges:</t>
        </r>
        <r>
          <rPr>
            <sz val="9"/>
            <color rgb="FF000000"/>
            <rFont val="Segoe UI"/>
            <family val="2"/>
            <charset val="1"/>
          </rPr>
          <t>Automatizada, desde que não haja alterações de fórmulas ou estrutura da planilha.</t>
        </r>
      </text>
    </comment>
    <comment ref="C82" authorId="0">
      <text>
        <r>
          <rPr>
            <b/>
            <sz val="9"/>
            <color rgb="FF000000"/>
            <rFont val="Segoe UI"/>
            <family val="2"/>
            <charset val="1"/>
          </rPr>
          <t>Seges:</t>
        </r>
        <r>
          <rPr>
            <sz val="9"/>
            <color rgb="FF000000"/>
            <rFont val="Segoe UI"/>
            <family val="2"/>
            <charset val="1"/>
          </rPr>
          <t>Por tratar-se de planilha mensal será contabilizado 1/12 avos do custo.</t>
        </r>
      </text>
    </comment>
    <comment ref="A90" authorId="0">
      <text>
        <r>
          <rPr>
            <b/>
            <sz val="9"/>
            <color rgb="FF000000"/>
            <rFont val="Segoe UI"/>
            <family val="2"/>
            <charset val="1"/>
          </rPr>
          <t>Seges:</t>
        </r>
        <r>
          <rPr>
            <sz val="9"/>
            <color rgb="FF000000"/>
            <rFont val="Segoe UI"/>
            <family val="2"/>
            <charset val="1"/>
          </rPr>
          <t>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t>
        </r>
      </text>
    </comment>
    <comment ref="C101" authorId="0">
      <text>
        <r>
          <rPr>
            <b/>
            <sz val="9"/>
            <color rgb="FF000000"/>
            <rFont val="Segoe UI"/>
            <family val="2"/>
            <charset val="1"/>
          </rPr>
          <t>Seges:</t>
        </r>
        <r>
          <rPr>
            <sz val="9"/>
            <color rgb="FF000000"/>
            <rFont val="Segoe UI"/>
            <family val="2"/>
            <charset val="1"/>
          </rPr>
          <t>Corresponde ao previsto na Constituição. Adicional de 1/3 a mais do salário normal.</t>
        </r>
      </text>
    </comment>
    <comment ref="A108" authorId="0">
      <text>
        <r>
          <rPr>
            <b/>
            <sz val="9"/>
            <color rgb="FF000000"/>
            <rFont val="Segoe UI"/>
            <family val="2"/>
            <charset val="1"/>
          </rPr>
          <t>Seges:</t>
        </r>
        <r>
          <rPr>
            <sz val="9"/>
            <color rgb="FF000000"/>
            <rFont val="Segoe UI"/>
            <family val="2"/>
            <charset val="1"/>
          </rPr>
          <t>apenas totaliza a previsão mensal de custos com 13° Salário, Férias e Adicional de Férias.</t>
        </r>
      </text>
    </comment>
    <comment ref="B124" authorId="0">
      <text>
        <r>
          <rPr>
            <b/>
            <sz val="9"/>
            <color rgb="FF000000"/>
            <rFont val="Segoe UI"/>
            <family val="2"/>
            <charset val="1"/>
          </rPr>
          <t>Seges:</t>
        </r>
        <r>
          <rPr>
            <sz val="9"/>
            <color rgb="FF000000"/>
            <rFont val="Segoe UI"/>
            <family val="2"/>
            <charset val="1"/>
          </rPr>
          <t>Informar o percentual adequado à categoria profissional a ser contratada para a prestação do serviço.</t>
        </r>
      </text>
    </comment>
    <comment ref="C134" authorId="0">
      <text>
        <r>
          <rPr>
            <b/>
            <sz val="9"/>
            <color rgb="FF000000"/>
            <rFont val="Segoe UI"/>
            <family val="2"/>
            <charset val="1"/>
          </rPr>
          <t>Seges:</t>
        </r>
        <r>
          <rPr>
            <sz val="9"/>
            <color rgb="FF000000"/>
            <rFont val="Segoe UI"/>
            <family val="2"/>
            <charset val="1"/>
          </rPr>
          <t>Corresponde ao somatório dos encargos para financiamento da seguridade social.
O percentual será alterado quando do preenchimento da aliquota do SAT/GIIL-RAT</t>
        </r>
      </text>
    </comment>
    <comment ref="C143" authorId="0">
      <text>
        <r>
          <rPr>
            <b/>
            <sz val="9"/>
            <color rgb="FF000000"/>
            <rFont val="Segoe UI"/>
            <family val="2"/>
            <charset val="1"/>
          </rPr>
          <t>Seges:</t>
        </r>
        <r>
          <rPr>
            <sz val="9"/>
            <color rgb="FF000000"/>
            <rFont val="Segoe UI"/>
            <family val="2"/>
            <charset val="1"/>
          </rPr>
          <t>Alíquota mensal de depóstio à título de FGTS, conforme Lei n° 8.036, de 1990.</t>
        </r>
      </text>
    </comment>
    <comment ref="A150" authorId="0">
      <text>
        <r>
          <rPr>
            <b/>
            <sz val="9"/>
            <color rgb="FF000000"/>
            <rFont val="Segoe UI"/>
            <family val="2"/>
            <charset val="1"/>
          </rPr>
          <t>Seges:</t>
        </r>
        <r>
          <rPr>
            <sz val="9"/>
            <color rgb="FF000000"/>
            <rFont val="Segoe UI"/>
            <family val="2"/>
            <charset val="1"/>
          </rPr>
          <t>Totalização dos Encargos. Automatizada, desde que não haja alteração nas fórmulas e estrutura da planilha.</t>
        </r>
      </text>
    </comment>
    <comment ref="B165" authorId="0">
      <text>
        <r>
          <rPr>
            <b/>
            <sz val="9"/>
            <color rgb="FF000000"/>
            <rFont val="Segoe UI"/>
            <family val="2"/>
            <charset val="1"/>
          </rPr>
          <t>Seges:</t>
        </r>
        <r>
          <rPr>
            <sz val="9"/>
            <color rgb="FF000000"/>
            <rFont val="Segoe UI"/>
            <family val="2"/>
            <charset val="1"/>
          </rPr>
          <t>Valor da tarifa de transporte público praticada no município de prestação do serviço.</t>
        </r>
      </text>
    </comment>
    <comment ref="D166" authorId="0">
      <text>
        <r>
          <rPr>
            <b/>
            <sz val="9"/>
            <color rgb="FF000000"/>
            <rFont val="Segoe UI"/>
            <family val="2"/>
            <charset val="1"/>
          </rPr>
          <t>Seges:</t>
        </r>
        <r>
          <rPr>
            <sz val="9"/>
            <color rgb="FF000000"/>
            <rFont val="Segoe UI"/>
            <family val="2"/>
            <charset val="1"/>
          </rPr>
          <t>apenas sugerido, depende de disposições constantes na CCT.</t>
        </r>
      </text>
    </comment>
    <comment ref="C174" authorId="0">
      <text>
        <r>
          <rPr>
            <b/>
            <sz val="9"/>
            <color rgb="FF000000"/>
            <rFont val="Segoe UI"/>
            <family val="2"/>
            <charset val="1"/>
          </rPr>
          <t>Seges: exemplificativo...</t>
        </r>
        <r>
          <rPr>
            <sz val="9"/>
            <color rgb="FF000000"/>
            <rFont val="Segoe UI"/>
            <family val="2"/>
            <charset val="1"/>
          </rPr>
          <t>O desconto poderá ser proporcional, conforme disposto no art. 10 do Decreto n° 95.247, de 1987.
O órgão contatante deverá apreciar o comportamento das empresas prestadoras de serviço e ajustar, conforme necessidade.</t>
        </r>
      </text>
    </comment>
    <comment ref="B194" authorId="0">
      <text>
        <r>
          <rPr>
            <b/>
            <sz val="9"/>
            <color rgb="FF000000"/>
            <rFont val="Segoe UI"/>
            <family val="2"/>
            <charset val="1"/>
          </rPr>
          <t>Seges:</t>
        </r>
        <r>
          <rPr>
            <sz val="9"/>
            <color rgb="FF000000"/>
            <rFont val="Segoe UI"/>
            <family val="2"/>
            <charset val="1"/>
          </rPr>
          <t>Conforme estabelecido em Convenção Coletiva de Trabalho</t>
        </r>
      </text>
    </comment>
    <comment ref="C195" authorId="0">
      <text>
        <r>
          <rPr>
            <b/>
            <sz val="9"/>
            <color rgb="FF000000"/>
            <rFont val="Segoe UI"/>
            <family val="2"/>
            <charset val="1"/>
          </rPr>
          <t>Seges:</t>
        </r>
        <r>
          <rPr>
            <sz val="9"/>
            <color rgb="FF000000"/>
            <rFont val="Segoe UI"/>
            <family val="2"/>
            <charset val="1"/>
          </rPr>
          <t>apenas sugerido, depende de disposições constantes na CCT.</t>
        </r>
      </text>
    </comment>
    <comment ref="C203" authorId="0">
      <text>
        <r>
          <rPr>
            <b/>
            <sz val="9"/>
            <color rgb="FF000000"/>
            <rFont val="Segoe UI"/>
            <family val="2"/>
            <charset val="1"/>
          </rPr>
          <t>Seges:</t>
        </r>
        <r>
          <rPr>
            <sz val="9"/>
            <color rgb="FF000000"/>
            <rFont val="Segoe UI"/>
            <family val="2"/>
            <charset val="1"/>
          </rPr>
          <t>Observar desconto informado em Convenção Coletiva.</t>
        </r>
      </text>
    </comment>
    <comment ref="B204" authorId="0">
      <text>
        <r>
          <rPr>
            <b/>
            <sz val="9"/>
            <color rgb="FF000000"/>
            <rFont val="Segoe UI"/>
            <family val="2"/>
            <charset val="1"/>
          </rPr>
          <t>Seges:</t>
        </r>
        <r>
          <rPr>
            <sz val="9"/>
            <color rgb="FF000000"/>
            <rFont val="Segoe UI"/>
            <family val="2"/>
            <charset val="1"/>
          </rPr>
          <t>Observar Convenção Coletiva sobre base de cálculo, habitualmente o desconto é sobre o valor do benefício concedido.</t>
        </r>
      </text>
    </comment>
    <comment ref="A242" authorId="0">
      <text>
        <r>
          <rPr>
            <b/>
            <sz val="9"/>
            <color rgb="FF000000"/>
            <rFont val="Segoe UI"/>
            <family val="2"/>
            <charset val="1"/>
          </rPr>
          <t>Seges:</t>
        </r>
        <r>
          <rPr>
            <sz val="9"/>
            <color rgb="FF000000"/>
            <rFont val="Segoe UI"/>
            <family val="2"/>
            <charset val="1"/>
          </rPr>
          <t>Apenas totaliza os custos efetivos com benefícios mensais do trabalhador.
Automatizada, desde que não haja alteração de fórmulas ou estrutura da planilha</t>
        </r>
      </text>
    </comment>
    <comment ref="A253" authorId="0">
      <text>
        <r>
          <rPr>
            <b/>
            <sz val="9"/>
            <color rgb="FF000000"/>
            <rFont val="Segoe UI"/>
            <family val="2"/>
            <charset val="1"/>
          </rPr>
          <t>Seges:</t>
        </r>
        <r>
          <rPr>
            <sz val="9"/>
            <color rgb="FF000000"/>
            <rFont val="Segoe UI"/>
            <family val="2"/>
            <charset val="1"/>
          </rPr>
          <t>Totaliza o módulo 2, com somatória de 13° salário, férias, adicional, encargos e benefícios.</t>
        </r>
      </text>
    </comment>
    <comment ref="B268" authorId="0">
      <text>
        <r>
          <rPr>
            <b/>
            <sz val="9"/>
            <color rgb="FF000000"/>
            <rFont val="Segoe UI"/>
            <family val="2"/>
            <charset val="1"/>
          </rPr>
          <t>Seges: exemplificativo</t>
        </r>
        <r>
          <rPr>
            <sz val="9"/>
            <color rgb="FF000000"/>
            <rFont val="Segoe UI"/>
            <family val="2"/>
            <charset val="1"/>
          </rPr>
          <t>Para o modelo utiliza-se probabilidade de 45% de API e 55% de APT. Observar fórmula.
O percentual de probabilidade de ocorrência deverá ser avaliado pelo órgão contratante, mediante histórico das contratações, ajustando a planilha ao caso em concreto.</t>
        </r>
      </text>
    </comment>
    <comment ref="A357" authorId="0">
      <text>
        <r>
          <rPr>
            <b/>
            <sz val="9"/>
            <color rgb="FF000000"/>
            <rFont val="Segoe UI"/>
            <family val="2"/>
            <charset val="1"/>
          </rPr>
          <t>Seges:</t>
        </r>
        <r>
          <rPr>
            <sz val="9"/>
            <color rgb="FF000000"/>
            <rFont val="Segoe UI"/>
            <family val="2"/>
            <charset val="1"/>
          </rPr>
          <t>Totaliza o custo estimado a ser provisionado mensalmente. Está automatizada, desde que não haja alteração de fórmulas e/ou estrutura da planilha.</t>
        </r>
      </text>
    </comment>
    <comment ref="B371" authorId="0">
      <text>
        <r>
          <rPr>
            <b/>
            <sz val="9"/>
            <color rgb="FF000000"/>
            <rFont val="Segoe UI"/>
            <family val="2"/>
            <charset val="1"/>
          </rPr>
          <t>Seges:</t>
        </r>
        <r>
          <rPr>
            <sz val="9"/>
            <color rgb="FF000000"/>
            <rFont val="Segoe UI"/>
            <family val="2"/>
            <charset val="1"/>
          </rPr>
          <t>Probabilidade de ocorrência de ausência do profissional residente quando será necessária a presença de um repositor. O órgão deverá observar o histórico das contratações anteriores para estimar tais probabilidades.</t>
        </r>
      </text>
    </comment>
    <comment ref="C371" authorId="0">
      <text>
        <r>
          <rPr>
            <b/>
            <sz val="9"/>
            <color rgb="FF000000"/>
            <rFont val="Segoe UI"/>
            <family val="2"/>
            <charset val="1"/>
          </rPr>
          <t>Segesl:</t>
        </r>
        <r>
          <rPr>
            <sz val="9"/>
            <color rgb="FF000000"/>
            <rFont val="Segoe UI"/>
            <family val="2"/>
            <charset val="1"/>
          </rPr>
          <t>Duração computada em dias, conforme previsão em legislação.</t>
        </r>
      </text>
    </comment>
    <comment ref="A386" authorId="0">
      <text>
        <r>
          <rPr>
            <b/>
            <sz val="9"/>
            <color rgb="FF000000"/>
            <rFont val="Segoe UI"/>
            <family val="2"/>
            <charset val="1"/>
          </rPr>
          <t>Seges:</t>
        </r>
        <r>
          <rPr>
            <sz val="9"/>
            <color rgb="FF000000"/>
            <rFont val="Segoe UI"/>
            <family val="2"/>
            <charset val="1"/>
          </rPr>
          <t>Esta tabela apresenta o resumo dos dias prováveis de ausência, quando seria necessária a presença de um profissional repositor.
Seu cálculo está automatizado mediante preenchimento da tabela anterior.</t>
        </r>
      </text>
    </comment>
    <comment ref="A389" authorId="0">
      <text>
        <r>
          <rPr>
            <b/>
            <sz val="9"/>
            <color rgb="FF000000"/>
            <rFont val="Segoe UI"/>
            <family val="2"/>
            <charset val="1"/>
          </rPr>
          <t>Seges:</t>
        </r>
        <r>
          <rPr>
            <sz val="9"/>
            <color rgb="FF000000"/>
            <rFont val="Segoe UI"/>
            <family val="2"/>
            <charset val="1"/>
          </rPr>
          <t>este ítem destina-se ao cálculo do custo do empregado substituto que virá cobrir o período de férias do residente, portanto, não se confunde com o direito ao pagamento de férias daquele.
Desde que não haja alteração de fórmulas e/ou estrutura da planilha.</t>
        </r>
      </text>
    </comment>
    <comment ref="A415" authorId="0">
      <text>
        <r>
          <rPr>
            <b/>
            <sz val="9"/>
            <color rgb="FF000000"/>
            <rFont val="Segoe UI"/>
            <family val="2"/>
            <charset val="1"/>
          </rPr>
          <t>Seges:</t>
        </r>
        <r>
          <rPr>
            <sz val="9"/>
            <color rgb="FF000000"/>
            <rFont val="Segoe UI"/>
            <family val="2"/>
            <charset val="1"/>
          </rPr>
          <t>Tabela automatizada para cálculo do custo mensal com reposição do profissional ausente, mediante preenchimento das anteriores. Desde que não haja alteração de fórmulas e/ou estrutura da planilha.</t>
        </r>
      </text>
    </comment>
    <comment ref="A441" authorId="0">
      <text>
        <r>
          <rPr>
            <b/>
            <sz val="9"/>
            <color rgb="FF000000"/>
            <rFont val="Segoe UI"/>
            <family val="2"/>
            <charset val="1"/>
          </rPr>
          <t>Seges:</t>
        </r>
        <r>
          <rPr>
            <sz val="9"/>
            <color rgb="FF000000"/>
            <rFont val="Segoe UI"/>
            <family val="2"/>
            <charset val="1"/>
          </rPr>
          <t>Esta tabela totaliza os custos com reposição de profissional ausente e está automatizada mediante preenchimento das anteriores. Desde que não haja alteração de fórmulas e/ou estrutura da planilha.</t>
        </r>
      </text>
    </comment>
    <comment ref="D453" authorId="0">
      <text>
        <r>
          <rPr>
            <b/>
            <sz val="9"/>
            <color rgb="FF000000"/>
            <rFont val="Segoe UI"/>
            <family val="2"/>
            <charset val="1"/>
          </rPr>
          <t>Seges:</t>
        </r>
        <r>
          <rPr>
            <sz val="9"/>
            <color rgb="FF000000"/>
            <rFont val="Segoe UI"/>
            <family val="2"/>
            <charset val="1"/>
          </rPr>
          <t>todos os itens relacionados a insumos deverão ser objeto de pesquisa de preços conforme diretrizes da Instrução Normativa específica (IN n° 3, de 20 de abril de 2017).</t>
        </r>
      </text>
    </comment>
    <comment ref="A512" authorId="0">
      <text>
        <r>
          <rPr>
            <b/>
            <sz val="9"/>
            <color rgb="FF000000"/>
            <rFont val="Segoe UI"/>
            <family val="2"/>
            <charset val="1"/>
          </rPr>
          <t>Seges:</t>
        </r>
        <r>
          <rPr>
            <sz val="9"/>
            <color rgb="FF000000"/>
            <rFont val="Segoe UI"/>
            <family val="2"/>
            <charset val="1"/>
          </rPr>
          <t>Nesta tabela poderão ser informados os percentuais previstos de Custos Indiretos, Tributos e Lucro separadamente para permitir o cálculo automático segundo metodologia Seges. Desde que não haja alteração de modelo da planilha e de fórmulas.</t>
        </r>
      </text>
    </comment>
    <comment ref="A537" authorId="0">
      <text>
        <r>
          <rPr>
            <b/>
            <sz val="9"/>
            <color rgb="FF000000"/>
            <rFont val="Segoe UI"/>
            <family val="2"/>
            <charset val="1"/>
          </rPr>
          <t>Seges:</t>
        </r>
        <r>
          <rPr>
            <sz val="9"/>
            <color rgb="FF000000"/>
            <rFont val="Segoe UI"/>
            <family val="2"/>
            <charset val="1"/>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<sst xmlns="http://schemas.openxmlformats.org/spreadsheetml/2006/main" count="773" uniqueCount="296">
  <si>
    <t>PLANILHA DE CUSTOS E FORMAÇÃO DE PREÇOS</t>
  </si>
  <si>
    <t>MODELO DE FORMAÇÃO DE CUSTO MENSAL PARA UM EMPREGADO</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</si>
  <si>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responsabilidade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</si>
  <si>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</si>
  <si>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</si>
  <si>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</si>
  <si>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</si>
  <si>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Cargo A</t>
  </si>
  <si>
    <t>Cargo B</t>
  </si>
  <si>
    <t>GRATIFICAÇÃO DE FUNÇÃO</t>
  </si>
  <si>
    <t>* Gratificação de função, quando houver, virá informada na Convenção Coletiva de Trabalho da categoria profissional a ser contratada. 
* O órgão contratante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</si>
  <si>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</si>
  <si>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</si>
  <si>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</si>
  <si>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</si>
  <si>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ADICIONAIS (periculosidade ou insalubridade, se houver)</t>
  </si>
  <si>
    <t>*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t>
  </si>
  <si>
    <t>ADICIONAL DE XXX</t>
  </si>
  <si>
    <t>Valor</t>
  </si>
  <si>
    <t>Cargo A (12x36 Diurno)</t>
  </si>
  <si>
    <t>Cargo A (12x36 Noturno)</t>
  </si>
  <si>
    <t>Cargo A Cargo A (44h semanais)</t>
  </si>
  <si>
    <t>Cargo B (12x36 Diurno)</t>
  </si>
  <si>
    <t>Cargo B (12x36 Noturno)</t>
  </si>
  <si>
    <t>Cargo B (44h semanais)</t>
  </si>
  <si>
    <t>ADICIONAL NOTURNO</t>
  </si>
  <si>
    <t>*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</si>
  <si>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</si>
  <si>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</si>
  <si>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</si>
  <si>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</si>
  <si>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</si>
  <si>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</si>
  <si>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</si>
  <si>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</si>
  <si>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</si>
  <si>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</si>
  <si>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</si>
  <si>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</si>
  <si>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</si>
  <si>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Adicional XXX</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</si>
  <si>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</si>
  <si>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</si>
  <si>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</si>
  <si>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</si>
  <si>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</si>
  <si>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</si>
  <si>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</si>
  <si>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</si>
  <si>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</si>
  <si>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Férias</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</si>
  <si>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</si>
  <si>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</si>
  <si>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</si>
  <si>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</si>
  <si>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</si>
  <si>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</si>
  <si>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</si>
  <si>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</si>
  <si>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</si>
  <si>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</si>
  <si>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</si>
  <si>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</si>
  <si>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</si>
  <si>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</si>
  <si>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</si>
  <si>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</si>
  <si>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</si>
  <si>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</si>
  <si>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</si>
  <si>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</si>
  <si>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</si>
  <si>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</si>
  <si>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Vales por dia</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</si>
  <si>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</si>
  <si>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</si>
  <si>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</si>
  <si>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</si>
  <si>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</si>
  <si>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</si>
  <si>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</si>
  <si>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</si>
  <si>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</si>
  <si>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</si>
  <si>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</si>
  <si>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</si>
  <si>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family val="1"/>
        <charset val="1"/>
      </rPr>
      <t>BENEFÍCIO XXX</t>
    </r>
    <r>
      <rPr>
        <sz val="12"/>
        <color rgb="FFFF0000"/>
        <rFont val="Times New Roman"/>
        <family val="1"/>
        <charset val="1"/>
      </rPr>
      <t>Utilizar este campo em caso de outros benefícios previstos em Convenção Coletiva, sempre especificando o tipo, finalidade e previsão legal do mesmo.</t>
    </r>
  </si>
  <si>
    <t>BENEFÍCIO xxx</t>
  </si>
  <si>
    <r>
      <rPr>
        <b/>
        <sz val="12"/>
        <color rgb="FF000000"/>
        <rFont val="Times New Roman"/>
        <family val="1"/>
        <charset val="1"/>
      </rPr>
      <t>BENEFÍCIO YYY</t>
    </r>
    <r>
      <rPr>
        <sz val="12"/>
        <color rgb="FFFF0000"/>
        <rFont val="Times New Roman"/>
        <family val="1"/>
        <charset val="1"/>
      </rPr>
      <t>Utilizar este campo em caso de outros benefícios previstos em Convenção Coletiva, sempre especificando o tipo, finalidade e previsão legal do mesmo.</t>
    </r>
  </si>
  <si>
    <t>BENEFÍCIO yyy</t>
  </si>
  <si>
    <t>Vale Transporte</t>
  </si>
  <si>
    <t>Vale Refeição</t>
  </si>
  <si>
    <t>Benefício x</t>
  </si>
  <si>
    <t>Benefício y</t>
  </si>
  <si>
    <t>Submódulo 2.1</t>
  </si>
  <si>
    <t>Submódulo 2.2</t>
  </si>
  <si>
    <t>Submódulo 2.3</t>
  </si>
  <si>
    <t>MÓDULO 3 - PROVISÃO PARA RESCISÃO</t>
  </si>
  <si>
    <t>* Este módulo destina-se a calcular o custo de possível desligamento de um empregado vinculado ao contrato de prestação de serviços.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</si>
  <si>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</si>
  <si>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</si>
  <si>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</si>
  <si>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</si>
  <si>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</si>
  <si>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</si>
  <si>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</si>
  <si>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</si>
  <si>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realizando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</si>
  <si>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</si>
  <si>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</si>
  <si>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</si>
  <si>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</si>
  <si>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</si>
  <si>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realizando provisionamento mensal do custo.
* Estes custos deverão ser apreciados atentamente nos casos de prorrogação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</si>
  <si>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</si>
  <si>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</si>
  <si>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</si>
  <si>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</si>
  <si>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hipótese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</si>
  <si>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</si>
  <si>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</si>
  <si>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</si>
  <si>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</si>
  <si>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</si>
  <si>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</si>
  <si>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</si>
  <si>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</si>
  <si>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</si>
  <si>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</si>
  <si>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</si>
  <si>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Memória de Cálculo - número de dias de reposição do profissional ausente para cada evento</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</si>
  <si>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</si>
  <si>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</si>
  <si>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</si>
  <si>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</si>
  <si>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</si>
  <si>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</si>
  <si>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</si>
  <si>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</si>
  <si>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</si>
  <si>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</si>
  <si>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</si>
  <si>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</si>
  <si>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</si>
  <si>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</si>
  <si>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</si>
  <si>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</si>
  <si>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</si>
  <si>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</si>
  <si>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</si>
  <si>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</si>
  <si>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</si>
  <si>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</si>
  <si>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</si>
  <si>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</si>
  <si>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</si>
  <si>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</si>
  <si>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</si>
  <si>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</si>
  <si>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</si>
  <si>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</si>
  <si>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</si>
  <si>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</si>
  <si>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</si>
  <si>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</si>
  <si>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</si>
  <si>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</si>
  <si>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</si>
  <si>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</si>
  <si>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</si>
  <si>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</si>
  <si>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</si>
  <si>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</si>
  <si>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ANUAL</t>
  </si>
  <si>
    <t>Item</t>
  </si>
  <si>
    <t>qte</t>
  </si>
  <si>
    <t>Vr. Unitario</t>
  </si>
  <si>
    <t>Calça</t>
  </si>
  <si>
    <t>Camisa</t>
  </si>
  <si>
    <t>Sapato</t>
  </si>
  <si>
    <t>especificar demais itens</t>
  </si>
  <si>
    <t>Custo anual por Pessoa</t>
  </si>
  <si>
    <t>UNIFORMES</t>
  </si>
  <si>
    <t>Custo mensal</t>
  </si>
  <si>
    <t>Equipamentos</t>
  </si>
  <si>
    <t>Descrição</t>
  </si>
  <si>
    <t>Cotação</t>
  </si>
  <si>
    <t>Duração dos itens 
(vida útil)</t>
  </si>
  <si>
    <t>12x36 h</t>
  </si>
  <si>
    <t>44 horas</t>
  </si>
  <si>
    <t>Valor total</t>
  </si>
  <si>
    <t>CUSTO MENSAL DOS EQUIPAMENTOS</t>
  </si>
  <si>
    <t>Valor por empregado</t>
  </si>
  <si>
    <t>Custo com Uniformes</t>
  </si>
  <si>
    <t>Custo com Equipamentos</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</si>
  <si>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</si>
  <si>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</si>
  <si>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</si>
  <si>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</si>
  <si>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</si>
  <si>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</si>
  <si>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</si>
  <si>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</si>
  <si>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</si>
  <si>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</si>
  <si>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</si>
  <si>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</si>
  <si>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</si>
  <si>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</si>
  <si>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</si>
  <si>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</si>
  <si>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</si>
  <si>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</si>
  <si>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</si>
  <si>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</si>
  <si>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</si>
  <si>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</si>
  <si>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</si>
  <si>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</si>
  <si>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</si>
  <si>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</si>
  <si>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</si>
  <si>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</si>
  <si>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</si>
  <si>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</si>
  <si>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</si>
  <si>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</si>
  <si>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</si>
  <si>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</si>
  <si>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</si>
  <si>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</si>
  <si>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</si>
  <si>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</si>
  <si>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</si>
  <si>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</si>
  <si>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</si>
  <si>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</si>
  <si>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</si>
  <si>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</si>
  <si>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</si>
  <si>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</si>
  <si>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</si>
  <si>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</si>
  <si>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</si>
  <si>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</si>
  <si>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</si>
  <si>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</si>
  <si>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</si>
  <si>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</si>
  <si>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</si>
  <si>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</si>
  <si>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</si>
  <si>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Total</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</si>
  <si>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</si>
  <si>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</si>
  <si>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</si>
  <si>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</si>
  <si>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</si>
  <si>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</si>
  <si>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</si>
  <si>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</si>
  <si>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</si>
  <si>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</si>
  <si>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</si>
  <si>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</si>
  <si>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</si>
  <si>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</si>
  <si>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</si>
  <si>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</si>
  <si>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</si>
  <si>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</si>
  <si>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</si>
  <si>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</si>
  <si>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</si>
  <si>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</si>
  <si>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</si>
  <si>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</si>
  <si>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</si>
  <si>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</si>
  <si>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</si>
  <si>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</si>
  <si>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</si>
  <si>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</si>
  <si>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</si>
  <si>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</si>
  <si>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</si>
  <si>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</si>
  <si>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</si>
  <si>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</si>
  <si>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</si>
  <si>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</si>
  <si>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</si>
  <si>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</si>
  <si>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</si>
  <si>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Valor Total por Empregado</t>
  </si>
  <si>
    <t>ANEXO VII-A MODELO PLANILHA DE CUSTOS E FORMAÇÃO DE PREÇOS</t>
  </si>
</sst>
</file>

<file path=xl/styles.xml><?xml version="1.0" encoding="utf-8"?>
<styleSheet xmlns="http://schemas.openxmlformats.org/spreadsheetml/2006/main">
  <numFmts count="7">
    <numFmt numFmtId="164" formatCode="_(* #,##0.00_);_(* \(#,##0.00\);_(* \-??_);_(@_)"/>
    <numFmt numFmtId="165" formatCode="_-* #,##0.00_-;\-* #,##0.00_-;_-* \-??_-;_-@_-"/>
    <numFmt numFmtId="166" formatCode="#,##0.00;[Red]#,##0.00"/>
    <numFmt numFmtId="167" formatCode="#,##0.00_);[Red]\(#,##0.00\)"/>
    <numFmt numFmtId="168" formatCode="0.0000"/>
    <numFmt numFmtId="169" formatCode="#,##0.0000_ ;\-#,##0.0000\ "/>
    <numFmt numFmtId="170" formatCode="#,##0.00_);\(#,##0.00\)"/>
  </numFmts>
  <fonts count="13">
    <font>
      <sz val="11"/>
      <color rgb="FF000000"/>
      <name val="Calibri"/>
      <family val="2"/>
      <charset val="1"/>
    </font>
    <font>
      <sz val="18"/>
      <color rgb="FFFFFFFF"/>
      <name val="Times New Roman"/>
      <family val="1"/>
      <charset val="1"/>
    </font>
    <font>
      <sz val="12"/>
      <color rgb="FFFF0000"/>
      <name val="Times New Roman"/>
      <family val="1"/>
      <charset val="1"/>
    </font>
    <font>
      <b/>
      <sz val="12"/>
      <color rgb="FF000000"/>
      <name val="Times New Roman"/>
      <family val="1"/>
      <charset val="1"/>
    </font>
    <font>
      <sz val="12"/>
      <color rgb="FF000000"/>
      <name val="Times New Roman"/>
      <family val="1"/>
      <charset val="1"/>
    </font>
    <font>
      <b/>
      <sz val="12"/>
      <color rgb="FFFF0000"/>
      <name val="Times New Roman"/>
      <family val="1"/>
      <charset val="1"/>
    </font>
    <font>
      <sz val="12"/>
      <name val="Times New Roman"/>
      <family val="1"/>
      <charset val="1"/>
    </font>
    <font>
      <b/>
      <sz val="12"/>
      <name val="Times New Roman"/>
      <family val="1"/>
      <charset val="1"/>
    </font>
    <font>
      <b/>
      <sz val="12"/>
      <color rgb="FF00B050"/>
      <name val="Times New Roman"/>
      <family val="1"/>
      <charset val="1"/>
    </font>
    <font>
      <b/>
      <sz val="9"/>
      <color rgb="FF000000"/>
      <name val="Segoe UI"/>
      <family val="2"/>
      <charset val="1"/>
    </font>
    <font>
      <sz val="9"/>
      <color rgb="FF000000"/>
      <name val="Segoe UI"/>
      <family val="2"/>
      <charset val="1"/>
    </font>
    <font>
      <b/>
      <sz val="9"/>
      <color rgb="FF000000"/>
      <name val="Segoe UI"/>
      <charset val="1"/>
    </font>
    <font>
      <sz val="11"/>
      <color rgb="FF000000"/>
      <name val="Calibri"/>
      <family val="2"/>
      <charset val="1"/>
    </font>
  </fonts>
  <fills count="10">
    <fill>
      <patternFill patternType="none"/>
    </fill>
    <fill>
      <patternFill patternType="gray125"/>
    </fill>
    <fill>
      <patternFill patternType="solid">
        <fgColor rgb="FF2E75B6"/>
        <bgColor rgb="FF0066CC"/>
      </patternFill>
    </fill>
    <fill>
      <patternFill patternType="solid">
        <fgColor rgb="FF9DC3E6"/>
        <bgColor rgb="FFC0C0C0"/>
      </patternFill>
    </fill>
    <fill>
      <patternFill patternType="solid">
        <fgColor rgb="FFF8CBAD"/>
        <bgColor rgb="FFFBE5D6"/>
      </patternFill>
    </fill>
    <fill>
      <patternFill patternType="solid">
        <fgColor rgb="FFBDD7EE"/>
        <bgColor rgb="FFC0C0C0"/>
      </patternFill>
    </fill>
    <fill>
      <patternFill patternType="solid">
        <fgColor rgb="FFF4B183"/>
        <bgColor rgb="FFF8CBAD"/>
      </patternFill>
    </fill>
    <fill>
      <patternFill patternType="solid">
        <fgColor rgb="FFFFFFFF"/>
        <bgColor rgb="FFDEEBF7"/>
      </patternFill>
    </fill>
    <fill>
      <patternFill patternType="solid">
        <fgColor rgb="FFFBE5D6"/>
        <bgColor rgb="FFDEEBF7"/>
      </patternFill>
    </fill>
    <fill>
      <patternFill patternType="solid">
        <fgColor rgb="FFDEEBF7"/>
        <bgColor rgb="FFCCFFFF"/>
      </patternFill>
    </fill>
  </fills>
  <borders count="42">
    <border>
      <left/>
      <right/>
      <top/>
      <bottom/>
      <diagonal/>
    </border>
    <border>
      <left style="medium">
        <color auto="1"/>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s>
  <cellStyleXfs count="4">
    <xf numFmtId="0" fontId="0" fillId="0" borderId="0"/>
    <xf numFmtId="165" fontId="12" fillId="0" borderId="0" applyBorder="0" applyProtection="0"/>
    <xf numFmtId="9" fontId="12" fillId="0" borderId="0" applyBorder="0" applyProtection="0"/>
    <xf numFmtId="165" fontId="12" fillId="0" borderId="0" applyBorder="0" applyProtection="0"/>
  </cellStyleXfs>
  <cellXfs count="253">
    <xf numFmtId="0" fontId="0" fillId="0" borderId="0" xfId="0"/>
    <xf numFmtId="0" fontId="7" fillId="3" borderId="2"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6" xfId="0" applyFont="1" applyFill="1" applyBorder="1" applyAlignment="1">
      <alignment horizontal="center" vertical="center" wrapText="1"/>
    </xf>
    <xf numFmtId="0" fontId="2" fillId="7" borderId="0" xfId="0" applyFont="1" applyFill="1" applyBorder="1" applyAlignment="1">
      <alignment horizontal="left" vertical="center" wrapText="1"/>
    </xf>
    <xf numFmtId="0" fontId="3" fillId="3" borderId="29"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3" borderId="2" xfId="0" applyFont="1" applyFill="1" applyBorder="1" applyAlignment="1">
      <alignment horizontal="center" vertical="center" wrapText="1"/>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2" borderId="0" xfId="0" applyFont="1" applyFill="1" applyBorder="1" applyAlignment="1">
      <alignment horizontal="center" vertical="center"/>
    </xf>
    <xf numFmtId="0" fontId="2" fillId="0" borderId="0" xfId="0" applyFont="1" applyBorder="1" applyAlignment="1">
      <alignment horizontal="left" vertical="center" wrapText="1"/>
    </xf>
    <xf numFmtId="0" fontId="1" fillId="2" borderId="0" xfId="0" applyFont="1" applyFill="1" applyBorder="1" applyAlignment="1">
      <alignment horizontal="center"/>
    </xf>
    <xf numFmtId="0" fontId="3" fillId="0" borderId="2" xfId="0" applyFont="1" applyBorder="1" applyAlignment="1">
      <alignment horizontal="center" vertical="center" wrapText="1"/>
    </xf>
    <xf numFmtId="0" fontId="3" fillId="3" borderId="0" xfId="0" applyFont="1" applyFill="1" applyBorder="1" applyAlignment="1">
      <alignment horizontal="center" vertical="center"/>
    </xf>
    <xf numFmtId="0" fontId="2" fillId="0" borderId="0" xfId="0" applyFont="1" applyBorder="1" applyAlignment="1">
      <alignment horizontal="center"/>
    </xf>
    <xf numFmtId="0" fontId="7" fillId="3" borderId="37" xfId="0" applyFont="1" applyFill="1" applyBorder="1" applyAlignment="1">
      <alignment horizontal="center" vertical="center" wrapText="1"/>
    </xf>
    <xf numFmtId="0" fontId="2" fillId="0" borderId="0" xfId="0" applyFont="1" applyBorder="1" applyAlignment="1">
      <alignment horizontal="center" vertical="center"/>
    </xf>
    <xf numFmtId="0" fontId="7" fillId="3" borderId="29" xfId="0" applyFont="1" applyFill="1" applyBorder="1" applyAlignment="1">
      <alignment horizontal="center" vertical="center"/>
    </xf>
    <xf numFmtId="0" fontId="3" fillId="3" borderId="40" xfId="0" applyFont="1" applyFill="1" applyBorder="1" applyAlignment="1">
      <alignment horizontal="center" vertical="center"/>
    </xf>
    <xf numFmtId="0" fontId="0" fillId="0" borderId="0" xfId="0" applyFont="1" applyAlignment="1">
      <alignment horizontal="center"/>
    </xf>
    <xf numFmtId="0" fontId="2" fillId="0" borderId="0" xfId="0" applyFont="1" applyAlignment="1">
      <alignment horizontal="center" vertical="center" wrapText="1"/>
    </xf>
    <xf numFmtId="0" fontId="3" fillId="0" borderId="0" xfId="0" applyFont="1" applyAlignment="1">
      <alignment horizontal="center" vertical="center"/>
    </xf>
    <xf numFmtId="0" fontId="3" fillId="3" borderId="2" xfId="0" applyFont="1" applyFill="1" applyBorder="1" applyAlignment="1">
      <alignment horizontal="center" vertical="center"/>
    </xf>
    <xf numFmtId="0" fontId="4" fillId="0" borderId="3" xfId="0" applyFont="1" applyBorder="1" applyAlignment="1">
      <alignment horizontal="center" vertical="center"/>
    </xf>
    <xf numFmtId="166" fontId="3" fillId="0" borderId="4" xfId="0" applyNumberFormat="1" applyFont="1" applyBorder="1" applyAlignment="1">
      <alignment horizontal="center" vertical="center"/>
    </xf>
    <xf numFmtId="0" fontId="4" fillId="0" borderId="5" xfId="0" applyFont="1" applyBorder="1" applyAlignment="1">
      <alignment horizontal="center" vertical="center"/>
    </xf>
    <xf numFmtId="166" fontId="3" fillId="0" borderId="6" xfId="0" applyNumberFormat="1" applyFont="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4" fillId="0" borderId="10" xfId="0" applyFont="1" applyBorder="1" applyAlignment="1">
      <alignment horizontal="center" vertical="center"/>
    </xf>
    <xf numFmtId="166" fontId="4" fillId="0" borderId="11" xfId="0" applyNumberFormat="1" applyFont="1" applyBorder="1" applyAlignment="1">
      <alignment horizontal="center" vertical="center"/>
    </xf>
    <xf numFmtId="10" fontId="4" fillId="0" borderId="11" xfId="2" applyNumberFormat="1" applyFont="1" applyBorder="1" applyAlignment="1" applyProtection="1">
      <alignment horizontal="center" vertical="center"/>
    </xf>
    <xf numFmtId="166" fontId="4" fillId="0" borderId="12" xfId="0" applyNumberFormat="1" applyFont="1" applyBorder="1" applyAlignment="1">
      <alignment horizontal="center" vertical="center"/>
    </xf>
    <xf numFmtId="166" fontId="4" fillId="0" borderId="13" xfId="0" applyNumberFormat="1" applyFont="1" applyBorder="1" applyAlignment="1">
      <alignment horizontal="center" vertical="center"/>
    </xf>
    <xf numFmtId="10" fontId="4" fillId="0" borderId="13" xfId="2" applyNumberFormat="1" applyFont="1" applyBorder="1" applyAlignment="1" applyProtection="1">
      <alignment horizontal="center" vertical="center"/>
    </xf>
    <xf numFmtId="166" fontId="4" fillId="0" borderId="6" xfId="0" applyNumberFormat="1" applyFont="1" applyBorder="1" applyAlignment="1">
      <alignment horizontal="center" vertical="center"/>
    </xf>
    <xf numFmtId="9" fontId="4" fillId="0" borderId="11" xfId="2" applyFont="1" applyBorder="1" applyAlignment="1" applyProtection="1">
      <alignment horizontal="center" vertical="center"/>
    </xf>
    <xf numFmtId="166" fontId="3" fillId="0" borderId="12" xfId="0" applyNumberFormat="1" applyFont="1" applyBorder="1" applyAlignment="1">
      <alignment horizontal="center" vertical="center"/>
    </xf>
    <xf numFmtId="0" fontId="4" fillId="0" borderId="14" xfId="0" applyFont="1" applyBorder="1" applyAlignment="1">
      <alignment horizontal="center" vertical="center"/>
    </xf>
    <xf numFmtId="166" fontId="4" fillId="0" borderId="15" xfId="0" applyNumberFormat="1" applyFont="1" applyBorder="1" applyAlignment="1">
      <alignment horizontal="center" vertical="center"/>
    </xf>
    <xf numFmtId="9" fontId="4" fillId="0" borderId="15" xfId="2" applyFont="1" applyBorder="1" applyAlignment="1" applyProtection="1">
      <alignment horizontal="center" vertical="center"/>
    </xf>
    <xf numFmtId="166" fontId="3" fillId="0" borderId="16" xfId="0" applyNumberFormat="1" applyFont="1" applyBorder="1" applyAlignment="1">
      <alignment horizontal="center" vertical="center"/>
    </xf>
    <xf numFmtId="0" fontId="4" fillId="0" borderId="17" xfId="0" applyFont="1" applyBorder="1" applyAlignment="1">
      <alignment horizontal="center" vertical="center"/>
    </xf>
    <xf numFmtId="166" fontId="4" fillId="0" borderId="18" xfId="0" applyNumberFormat="1" applyFont="1" applyBorder="1" applyAlignment="1">
      <alignment horizontal="center" vertical="center"/>
    </xf>
    <xf numFmtId="9" fontId="4" fillId="0" borderId="18" xfId="2" applyFont="1" applyBorder="1" applyAlignment="1" applyProtection="1">
      <alignment horizontal="center" vertical="center"/>
    </xf>
    <xf numFmtId="166" fontId="3" fillId="0" borderId="19" xfId="0" applyNumberFormat="1" applyFont="1" applyBorder="1" applyAlignment="1">
      <alignment horizontal="center" vertical="center"/>
    </xf>
    <xf numFmtId="9" fontId="4" fillId="0" borderId="13" xfId="2" applyFont="1" applyBorder="1" applyAlignment="1" applyProtection="1">
      <alignment horizontal="center" vertical="center"/>
    </xf>
    <xf numFmtId="0" fontId="3" fillId="3" borderId="8"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3" xfId="0" applyFont="1" applyBorder="1" applyAlignment="1">
      <alignment horizontal="center" vertical="center"/>
    </xf>
    <xf numFmtId="0" fontId="4" fillId="0" borderId="6" xfId="0" applyFont="1" applyBorder="1" applyAlignment="1">
      <alignment horizontal="center" vertical="center"/>
    </xf>
    <xf numFmtId="0" fontId="3" fillId="3" borderId="20"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xf>
    <xf numFmtId="4" fontId="4" fillId="0" borderId="11" xfId="0" applyNumberFormat="1" applyFont="1" applyBorder="1" applyAlignment="1">
      <alignment horizontal="center" vertical="center"/>
    </xf>
    <xf numFmtId="4" fontId="4" fillId="0" borderId="15" xfId="0" applyNumberFormat="1" applyFont="1" applyBorder="1" applyAlignment="1">
      <alignment horizontal="center" vertical="center"/>
    </xf>
    <xf numFmtId="0" fontId="4" fillId="0" borderId="18" xfId="0" applyFont="1" applyBorder="1" applyAlignment="1">
      <alignment horizontal="center" vertical="center"/>
    </xf>
    <xf numFmtId="4" fontId="4" fillId="0" borderId="18" xfId="0" applyNumberFormat="1" applyFont="1" applyBorder="1" applyAlignment="1">
      <alignment horizontal="center" vertical="center"/>
    </xf>
    <xf numFmtId="4" fontId="4" fillId="0" borderId="13" xfId="0" applyNumberFormat="1" applyFont="1" applyBorder="1" applyAlignment="1">
      <alignment horizontal="center" vertical="center"/>
    </xf>
    <xf numFmtId="0" fontId="3" fillId="3" borderId="2" xfId="0" applyFont="1" applyFill="1" applyBorder="1" applyAlignment="1">
      <alignment horizontal="center" vertical="center" wrapText="1"/>
    </xf>
    <xf numFmtId="0" fontId="2" fillId="0" borderId="0" xfId="0" applyFont="1" applyAlignment="1">
      <alignment horizontal="center" vertical="center"/>
    </xf>
    <xf numFmtId="0" fontId="3" fillId="3" borderId="23"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4" xfId="0" applyFont="1" applyFill="1" applyBorder="1" applyAlignment="1">
      <alignment horizontal="center" vertical="center" wrapText="1"/>
    </xf>
    <xf numFmtId="0" fontId="3" fillId="3" borderId="25" xfId="0" applyFont="1" applyFill="1" applyBorder="1" applyAlignment="1">
      <alignment horizontal="center" vertical="center"/>
    </xf>
    <xf numFmtId="10" fontId="4" fillId="0" borderId="11" xfId="0" applyNumberFormat="1" applyFont="1" applyBorder="1" applyAlignment="1">
      <alignment horizontal="center" vertical="center"/>
    </xf>
    <xf numFmtId="10" fontId="4" fillId="0" borderId="15" xfId="0" applyNumberFormat="1" applyFont="1" applyBorder="1" applyAlignment="1">
      <alignment horizontal="center" vertical="center"/>
    </xf>
    <xf numFmtId="10" fontId="4" fillId="0" borderId="18" xfId="0" applyNumberFormat="1" applyFont="1" applyBorder="1" applyAlignment="1">
      <alignment horizontal="center" vertical="center"/>
    </xf>
    <xf numFmtId="10" fontId="4" fillId="0" borderId="13" xfId="0" applyNumberFormat="1" applyFont="1" applyBorder="1" applyAlignment="1">
      <alignment horizontal="center" vertical="center"/>
    </xf>
    <xf numFmtId="10" fontId="4" fillId="0" borderId="15" xfId="2" applyNumberFormat="1" applyFont="1" applyBorder="1" applyAlignment="1" applyProtection="1">
      <alignment horizontal="center" vertical="center"/>
    </xf>
    <xf numFmtId="10" fontId="4" fillId="0" borderId="18" xfId="2" applyNumberFormat="1" applyFont="1" applyBorder="1" applyAlignment="1" applyProtection="1">
      <alignment horizontal="center" vertical="center"/>
    </xf>
    <xf numFmtId="10" fontId="4" fillId="0" borderId="12" xfId="2" applyNumberFormat="1" applyFont="1" applyBorder="1" applyAlignment="1" applyProtection="1">
      <alignment horizontal="center" vertical="center"/>
    </xf>
    <xf numFmtId="10" fontId="4" fillId="0" borderId="16" xfId="2" applyNumberFormat="1" applyFont="1" applyBorder="1" applyAlignment="1" applyProtection="1">
      <alignment horizontal="center" vertical="center"/>
    </xf>
    <xf numFmtId="10" fontId="4" fillId="4" borderId="16" xfId="2" applyNumberFormat="1" applyFont="1" applyFill="1" applyBorder="1" applyAlignment="1" applyProtection="1">
      <alignment horizontal="center" vertical="center"/>
    </xf>
    <xf numFmtId="10" fontId="4" fillId="0" borderId="6" xfId="2" applyNumberFormat="1" applyFont="1" applyBorder="1" applyAlignment="1" applyProtection="1">
      <alignment horizontal="center" vertical="center"/>
    </xf>
    <xf numFmtId="0" fontId="3" fillId="5" borderId="26" xfId="0" applyFont="1" applyFill="1" applyBorder="1" applyAlignment="1">
      <alignment horizontal="center" vertical="center"/>
    </xf>
    <xf numFmtId="10" fontId="3" fillId="5" borderId="27" xfId="2" applyNumberFormat="1" applyFont="1" applyFill="1" applyBorder="1" applyAlignment="1" applyProtection="1">
      <alignment horizontal="center" vertical="center"/>
    </xf>
    <xf numFmtId="10" fontId="4" fillId="4" borderId="11" xfId="0" applyNumberFormat="1" applyFont="1" applyFill="1" applyBorder="1" applyAlignment="1">
      <alignment horizontal="center" vertical="center"/>
    </xf>
    <xf numFmtId="10" fontId="4" fillId="4" borderId="15" xfId="0" applyNumberFormat="1" applyFont="1" applyFill="1" applyBorder="1" applyAlignment="1">
      <alignment horizontal="center" vertical="center"/>
    </xf>
    <xf numFmtId="10" fontId="4" fillId="4" borderId="18" xfId="0" applyNumberFormat="1" applyFont="1" applyFill="1" applyBorder="1" applyAlignment="1">
      <alignment horizontal="center" vertical="center"/>
    </xf>
    <xf numFmtId="10" fontId="4" fillId="4" borderId="13" xfId="0" applyNumberFormat="1" applyFont="1" applyFill="1" applyBorder="1" applyAlignment="1">
      <alignment horizontal="center" vertical="center"/>
    </xf>
    <xf numFmtId="1" fontId="4" fillId="0" borderId="11" xfId="0" applyNumberFormat="1" applyFont="1" applyBorder="1" applyAlignment="1">
      <alignment horizontal="center" vertical="center"/>
    </xf>
    <xf numFmtId="1" fontId="4" fillId="0" borderId="15" xfId="0" applyNumberFormat="1" applyFont="1" applyBorder="1" applyAlignment="1">
      <alignment horizontal="center" vertical="center"/>
    </xf>
    <xf numFmtId="1" fontId="4" fillId="0" borderId="18" xfId="0" applyNumberFormat="1" applyFont="1" applyBorder="1" applyAlignment="1">
      <alignment horizontal="center" vertical="center"/>
    </xf>
    <xf numFmtId="1" fontId="4" fillId="0" borderId="13" xfId="0" applyNumberFormat="1" applyFont="1" applyBorder="1" applyAlignment="1">
      <alignment horizontal="center" vertical="center"/>
    </xf>
    <xf numFmtId="0" fontId="4" fillId="0" borderId="0" xfId="0" applyFont="1" applyAlignment="1">
      <alignment vertical="center"/>
    </xf>
    <xf numFmtId="0" fontId="6" fillId="0" borderId="5" xfId="0" applyFont="1" applyBorder="1" applyAlignment="1">
      <alignment horizontal="center" vertical="center"/>
    </xf>
    <xf numFmtId="166" fontId="4" fillId="0" borderId="28" xfId="0" applyNumberFormat="1" applyFont="1" applyBorder="1" applyAlignment="1">
      <alignment horizontal="center" vertical="center"/>
    </xf>
    <xf numFmtId="0" fontId="4" fillId="0" borderId="3" xfId="0" applyFont="1" applyBorder="1" applyAlignment="1">
      <alignment horizontal="center" vertical="center" wrapText="1"/>
    </xf>
    <xf numFmtId="10" fontId="4" fillId="0" borderId="4" xfId="2" applyNumberFormat="1" applyFont="1" applyBorder="1" applyAlignment="1" applyProtection="1">
      <alignment horizontal="center" vertical="center"/>
    </xf>
    <xf numFmtId="0" fontId="4" fillId="6" borderId="14" xfId="0" applyFont="1" applyFill="1" applyBorder="1" applyAlignment="1">
      <alignment horizontal="center" vertical="center" wrapText="1"/>
    </xf>
    <xf numFmtId="10" fontId="4" fillId="6" borderId="16" xfId="2" applyNumberFormat="1" applyFont="1" applyFill="1" applyBorder="1" applyAlignment="1" applyProtection="1">
      <alignment horizontal="center" vertical="center"/>
    </xf>
    <xf numFmtId="0" fontId="4" fillId="0" borderId="14" xfId="0" applyFont="1" applyBorder="1" applyAlignment="1">
      <alignment horizontal="center" vertical="center" wrapText="1"/>
    </xf>
    <xf numFmtId="0" fontId="4" fillId="0" borderId="17" xfId="0" applyFont="1" applyBorder="1" applyAlignment="1">
      <alignment horizontal="center" vertical="center" wrapText="1"/>
    </xf>
    <xf numFmtId="10" fontId="4" fillId="0" borderId="19" xfId="2" applyNumberFormat="1" applyFont="1" applyBorder="1" applyAlignment="1" applyProtection="1">
      <alignment horizontal="center" vertical="center"/>
    </xf>
    <xf numFmtId="10" fontId="3" fillId="3" borderId="22" xfId="0" applyNumberFormat="1" applyFont="1" applyFill="1" applyBorder="1" applyAlignment="1">
      <alignment horizontal="center" vertical="center"/>
    </xf>
    <xf numFmtId="0" fontId="3" fillId="0" borderId="0" xfId="0" applyFont="1" applyBorder="1" applyAlignment="1">
      <alignment vertical="center"/>
    </xf>
    <xf numFmtId="0" fontId="3" fillId="3" borderId="30" xfId="0" applyFont="1" applyFill="1" applyBorder="1" applyAlignment="1">
      <alignment horizontal="center" vertical="center" wrapText="1"/>
    </xf>
    <xf numFmtId="167" fontId="4" fillId="0" borderId="11" xfId="0" applyNumberFormat="1" applyFont="1" applyBorder="1" applyAlignment="1">
      <alignment horizontal="center" vertical="center"/>
    </xf>
    <xf numFmtId="167" fontId="3" fillId="0" borderId="12" xfId="0" applyNumberFormat="1" applyFont="1" applyBorder="1" applyAlignment="1">
      <alignment horizontal="center" vertical="center"/>
    </xf>
    <xf numFmtId="167" fontId="4" fillId="0" borderId="15" xfId="0" applyNumberFormat="1" applyFont="1" applyBorder="1" applyAlignment="1">
      <alignment horizontal="center" vertical="center"/>
    </xf>
    <xf numFmtId="167" fontId="3" fillId="0" borderId="16" xfId="0" applyNumberFormat="1" applyFont="1" applyBorder="1" applyAlignment="1">
      <alignment horizontal="center" vertical="center"/>
    </xf>
    <xf numFmtId="167" fontId="4" fillId="0" borderId="18" xfId="0" applyNumberFormat="1" applyFont="1" applyBorder="1" applyAlignment="1">
      <alignment horizontal="center" vertical="center"/>
    </xf>
    <xf numFmtId="167" fontId="3" fillId="0" borderId="19" xfId="0" applyNumberFormat="1" applyFont="1" applyBorder="1" applyAlignment="1">
      <alignment horizontal="center" vertical="center"/>
    </xf>
    <xf numFmtId="167" fontId="4" fillId="0" borderId="13" xfId="0" applyNumberFormat="1" applyFont="1" applyBorder="1" applyAlignment="1">
      <alignment horizontal="center" vertical="center"/>
    </xf>
    <xf numFmtId="167" fontId="3" fillId="0" borderId="6" xfId="0" applyNumberFormat="1" applyFont="1" applyBorder="1" applyAlignment="1">
      <alignment horizontal="center" vertical="center"/>
    </xf>
    <xf numFmtId="166" fontId="4" fillId="0" borderId="11" xfId="0" applyNumberFormat="1" applyFont="1" applyBorder="1" applyAlignment="1">
      <alignment horizontal="center" vertical="center"/>
    </xf>
    <xf numFmtId="167" fontId="4" fillId="0" borderId="11" xfId="0" applyNumberFormat="1" applyFont="1" applyBorder="1" applyAlignment="1">
      <alignment horizontal="center" vertical="center"/>
    </xf>
    <xf numFmtId="166" fontId="3" fillId="0" borderId="12" xfId="0" applyNumberFormat="1" applyFont="1" applyBorder="1" applyAlignment="1">
      <alignment horizontal="center" vertical="center"/>
    </xf>
    <xf numFmtId="166" fontId="4" fillId="0" borderId="15" xfId="0" applyNumberFormat="1" applyFont="1" applyBorder="1" applyAlignment="1">
      <alignment horizontal="center" vertical="center"/>
    </xf>
    <xf numFmtId="167" fontId="4" fillId="0" borderId="15" xfId="0" applyNumberFormat="1" applyFont="1" applyBorder="1" applyAlignment="1">
      <alignment horizontal="center" vertical="center"/>
    </xf>
    <xf numFmtId="166" fontId="3" fillId="0" borderId="16" xfId="0" applyNumberFormat="1" applyFont="1" applyBorder="1" applyAlignment="1">
      <alignment horizontal="center" vertical="center"/>
    </xf>
    <xf numFmtId="166" fontId="4" fillId="0" borderId="18" xfId="0" applyNumberFormat="1" applyFont="1" applyBorder="1" applyAlignment="1">
      <alignment horizontal="center" vertical="center"/>
    </xf>
    <xf numFmtId="167" fontId="4" fillId="0" borderId="18" xfId="0" applyNumberFormat="1" applyFont="1" applyBorder="1" applyAlignment="1">
      <alignment horizontal="center" vertical="center"/>
    </xf>
    <xf numFmtId="166" fontId="3" fillId="0" borderId="19" xfId="0" applyNumberFormat="1" applyFont="1" applyBorder="1" applyAlignment="1">
      <alignment horizontal="center" vertical="center"/>
    </xf>
    <xf numFmtId="166" fontId="4" fillId="0" borderId="13" xfId="0" applyNumberFormat="1" applyFont="1" applyBorder="1" applyAlignment="1">
      <alignment horizontal="center" vertical="center"/>
    </xf>
    <xf numFmtId="167" fontId="4" fillId="0" borderId="13" xfId="0" applyNumberFormat="1" applyFont="1" applyBorder="1" applyAlignment="1">
      <alignment horizontal="center" vertical="center"/>
    </xf>
    <xf numFmtId="166" fontId="3" fillId="0" borderId="6" xfId="0" applyNumberFormat="1" applyFont="1" applyBorder="1" applyAlignment="1">
      <alignment horizontal="center" vertical="center"/>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4" fillId="0" borderId="10" xfId="0" applyFont="1" applyBorder="1" applyAlignment="1">
      <alignment horizontal="center" vertical="center" wrapText="1"/>
    </xf>
    <xf numFmtId="168" fontId="4" fillId="0" borderId="11" xfId="0" applyNumberFormat="1" applyFont="1" applyBorder="1" applyAlignment="1">
      <alignment horizontal="center" vertical="center" wrapText="1"/>
    </xf>
    <xf numFmtId="0" fontId="4" fillId="0" borderId="33" xfId="0" applyFont="1" applyBorder="1" applyAlignment="1">
      <alignment horizontal="center" vertical="center" wrapText="1"/>
    </xf>
    <xf numFmtId="9" fontId="4" fillId="0" borderId="10" xfId="2" applyFont="1" applyBorder="1" applyAlignment="1" applyProtection="1">
      <alignment horizontal="center" vertical="center" wrapText="1"/>
    </xf>
    <xf numFmtId="169" fontId="3" fillId="0" borderId="12" xfId="1" applyNumberFormat="1" applyFont="1" applyBorder="1" applyAlignment="1" applyProtection="1">
      <alignment horizontal="center" vertical="center" wrapText="1"/>
    </xf>
    <xf numFmtId="10" fontId="4" fillId="0" borderId="10" xfId="2" applyNumberFormat="1" applyFont="1" applyBorder="1" applyAlignment="1" applyProtection="1">
      <alignment horizontal="center" vertical="center" wrapText="1"/>
    </xf>
    <xf numFmtId="168" fontId="4" fillId="0" borderId="15" xfId="0" applyNumberFormat="1" applyFont="1" applyBorder="1" applyAlignment="1">
      <alignment horizontal="center" vertical="center" wrapText="1"/>
    </xf>
    <xf numFmtId="0" fontId="4" fillId="0" borderId="34" xfId="0" applyFont="1" applyBorder="1" applyAlignment="1">
      <alignment horizontal="center" vertical="center" wrapText="1"/>
    </xf>
    <xf numFmtId="9" fontId="4" fillId="0" borderId="14" xfId="2" applyFont="1" applyBorder="1" applyAlignment="1" applyProtection="1">
      <alignment horizontal="center" vertical="center" wrapText="1"/>
    </xf>
    <xf numFmtId="169" fontId="3" fillId="0" borderId="16" xfId="1" applyNumberFormat="1" applyFont="1" applyBorder="1" applyAlignment="1" applyProtection="1">
      <alignment horizontal="center" vertical="center" wrapText="1"/>
    </xf>
    <xf numFmtId="10" fontId="4" fillId="0" borderId="14" xfId="2" applyNumberFormat="1" applyFont="1" applyBorder="1" applyAlignment="1" applyProtection="1">
      <alignment horizontal="center" vertical="center" wrapText="1"/>
    </xf>
    <xf numFmtId="0" fontId="4" fillId="0" borderId="5" xfId="0" applyFont="1" applyBorder="1" applyAlignment="1">
      <alignment horizontal="center" vertical="center" wrapText="1"/>
    </xf>
    <xf numFmtId="168" fontId="4" fillId="0" borderId="13" xfId="0" applyNumberFormat="1" applyFont="1" applyBorder="1" applyAlignment="1">
      <alignment horizontal="center" vertical="center" wrapText="1"/>
    </xf>
    <xf numFmtId="0" fontId="4" fillId="0" borderId="35" xfId="0" applyFont="1" applyBorder="1" applyAlignment="1">
      <alignment horizontal="center" vertical="center" wrapText="1"/>
    </xf>
    <xf numFmtId="9" fontId="4" fillId="0" borderId="5" xfId="2" applyFont="1" applyBorder="1" applyAlignment="1" applyProtection="1">
      <alignment horizontal="center" vertical="center" wrapText="1"/>
    </xf>
    <xf numFmtId="169" fontId="3" fillId="0" borderId="6" xfId="1" applyNumberFormat="1" applyFont="1" applyBorder="1" applyAlignment="1" applyProtection="1">
      <alignment horizontal="center" vertical="center" wrapText="1"/>
    </xf>
    <xf numFmtId="10" fontId="4" fillId="0" borderId="5" xfId="2" applyNumberFormat="1" applyFont="1" applyBorder="1" applyAlignment="1" applyProtection="1">
      <alignment horizontal="center" vertical="center" wrapText="1"/>
    </xf>
    <xf numFmtId="0" fontId="3" fillId="3" borderId="20" xfId="0" applyFont="1" applyFill="1" applyBorder="1" applyAlignment="1">
      <alignment horizontal="center" vertical="center" wrapText="1"/>
    </xf>
    <xf numFmtId="0" fontId="3" fillId="3" borderId="22" xfId="0" applyFont="1" applyFill="1" applyBorder="1" applyAlignment="1">
      <alignment horizontal="center" vertical="center" wrapText="1"/>
    </xf>
    <xf numFmtId="168" fontId="4" fillId="0" borderId="11" xfId="0" applyNumberFormat="1" applyFont="1" applyBorder="1" applyAlignment="1">
      <alignment horizontal="center" vertical="center" wrapText="1"/>
    </xf>
    <xf numFmtId="168" fontId="4" fillId="0" borderId="12" xfId="0" applyNumberFormat="1" applyFont="1" applyBorder="1" applyAlignment="1">
      <alignment horizontal="center" vertical="center" wrapText="1"/>
    </xf>
    <xf numFmtId="168" fontId="4" fillId="0" borderId="15" xfId="0" applyNumberFormat="1" applyFont="1" applyBorder="1" applyAlignment="1">
      <alignment horizontal="center" vertical="center" wrapText="1"/>
    </xf>
    <xf numFmtId="168" fontId="4" fillId="0" borderId="16" xfId="0" applyNumberFormat="1" applyFont="1" applyBorder="1" applyAlignment="1">
      <alignment horizontal="center" vertical="center" wrapText="1"/>
    </xf>
    <xf numFmtId="168" fontId="4" fillId="0" borderId="18" xfId="0" applyNumberFormat="1" applyFont="1" applyBorder="1" applyAlignment="1">
      <alignment horizontal="center" vertical="center" wrapText="1"/>
    </xf>
    <xf numFmtId="168" fontId="4" fillId="0" borderId="19" xfId="0" applyNumberFormat="1" applyFont="1" applyBorder="1" applyAlignment="1">
      <alignment horizontal="center" vertical="center" wrapText="1"/>
    </xf>
    <xf numFmtId="168" fontId="3" fillId="3" borderId="21" xfId="0" applyNumberFormat="1" applyFont="1" applyFill="1" applyBorder="1" applyAlignment="1">
      <alignment horizontal="center" vertical="center" wrapText="1"/>
    </xf>
    <xf numFmtId="168" fontId="3" fillId="3" borderId="22" xfId="0" applyNumberFormat="1" applyFont="1" applyFill="1" applyBorder="1" applyAlignment="1">
      <alignment horizontal="center" vertical="center" wrapText="1"/>
    </xf>
    <xf numFmtId="168" fontId="4" fillId="0" borderId="11" xfId="0" applyNumberFormat="1" applyFont="1" applyBorder="1" applyAlignment="1">
      <alignment horizontal="center" vertical="center"/>
    </xf>
    <xf numFmtId="168" fontId="4" fillId="0" borderId="15" xfId="0" applyNumberFormat="1" applyFont="1" applyBorder="1" applyAlignment="1">
      <alignment horizontal="center" vertical="center"/>
    </xf>
    <xf numFmtId="168" fontId="4" fillId="0" borderId="18" xfId="0" applyNumberFormat="1" applyFont="1" applyBorder="1" applyAlignment="1">
      <alignment horizontal="center" vertical="center"/>
    </xf>
    <xf numFmtId="168" fontId="4" fillId="0" borderId="13" xfId="0" applyNumberFormat="1" applyFont="1" applyBorder="1" applyAlignment="1">
      <alignment horizontal="center" vertical="center"/>
    </xf>
    <xf numFmtId="0" fontId="7" fillId="3" borderId="2" xfId="0" applyFont="1" applyFill="1" applyBorder="1" applyAlignment="1">
      <alignment horizontal="center" vertical="center"/>
    </xf>
    <xf numFmtId="0" fontId="7" fillId="0" borderId="0" xfId="0" applyFont="1" applyBorder="1" applyAlignment="1">
      <alignment vertical="center"/>
    </xf>
    <xf numFmtId="164" fontId="7" fillId="3" borderId="2" xfId="3" applyNumberFormat="1" applyFont="1" applyFill="1" applyBorder="1" applyAlignment="1" applyProtection="1">
      <alignment horizontal="center" vertical="center"/>
    </xf>
    <xf numFmtId="0" fontId="4" fillId="0" borderId="3" xfId="0" applyFont="1" applyBorder="1" applyAlignment="1">
      <alignment horizontal="center" vertical="center"/>
    </xf>
    <xf numFmtId="3" fontId="4" fillId="0" borderId="28" xfId="3" applyNumberFormat="1" applyFont="1" applyBorder="1" applyAlignment="1" applyProtection="1">
      <alignment horizontal="center" vertical="center"/>
    </xf>
    <xf numFmtId="164" fontId="4" fillId="0" borderId="28" xfId="3" applyNumberFormat="1" applyFont="1" applyBorder="1" applyAlignment="1" applyProtection="1">
      <alignment horizontal="center" vertical="center"/>
    </xf>
    <xf numFmtId="4" fontId="6" fillId="0" borderId="37" xfId="0" applyNumberFormat="1" applyFont="1" applyBorder="1" applyAlignment="1">
      <alignment horizontal="center" vertical="center"/>
    </xf>
    <xf numFmtId="0" fontId="4" fillId="0" borderId="14" xfId="0" applyFont="1" applyBorder="1" applyAlignment="1">
      <alignment horizontal="center" vertical="center"/>
    </xf>
    <xf numFmtId="3" fontId="4" fillId="0" borderId="15" xfId="3" applyNumberFormat="1" applyFont="1" applyBorder="1" applyAlignment="1" applyProtection="1">
      <alignment horizontal="center" vertical="center"/>
    </xf>
    <xf numFmtId="164" fontId="4" fillId="0" borderId="15" xfId="3" applyNumberFormat="1" applyFont="1" applyBorder="1" applyAlignment="1" applyProtection="1">
      <alignment horizontal="center" vertical="center"/>
    </xf>
    <xf numFmtId="4" fontId="6" fillId="0" borderId="38" xfId="0" applyNumberFormat="1" applyFont="1" applyBorder="1" applyAlignment="1">
      <alignment horizontal="center" vertical="center"/>
    </xf>
    <xf numFmtId="0" fontId="4" fillId="0" borderId="5" xfId="0" applyFont="1" applyBorder="1" applyAlignment="1">
      <alignment horizontal="center" vertical="center"/>
    </xf>
    <xf numFmtId="3" fontId="4" fillId="0" borderId="13" xfId="3" applyNumberFormat="1" applyFont="1" applyBorder="1" applyAlignment="1" applyProtection="1">
      <alignment horizontal="center" vertical="center"/>
    </xf>
    <xf numFmtId="164" fontId="4" fillId="0" borderId="13" xfId="3" applyNumberFormat="1" applyFont="1" applyBorder="1" applyAlignment="1" applyProtection="1">
      <alignment horizontal="center" vertical="center"/>
    </xf>
    <xf numFmtId="4" fontId="6" fillId="0" borderId="39" xfId="0" applyNumberFormat="1" applyFont="1" applyBorder="1" applyAlignment="1">
      <alignment horizontal="center" vertical="center"/>
    </xf>
    <xf numFmtId="4" fontId="7" fillId="3" borderId="40" xfId="0" applyNumberFormat="1" applyFont="1" applyFill="1" applyBorder="1" applyAlignment="1">
      <alignment horizontal="center" vertical="center"/>
    </xf>
    <xf numFmtId="0" fontId="4" fillId="0" borderId="0" xfId="0" applyFont="1" applyBorder="1" applyAlignment="1">
      <alignment horizontal="center" vertical="center"/>
    </xf>
    <xf numFmtId="164" fontId="4" fillId="0" borderId="0" xfId="3" applyNumberFormat="1" applyFont="1" applyBorder="1" applyAlignment="1" applyProtection="1">
      <alignment horizontal="center" vertical="center"/>
    </xf>
    <xf numFmtId="164" fontId="4" fillId="0" borderId="0" xfId="0" applyNumberFormat="1" applyFont="1" applyBorder="1" applyAlignment="1">
      <alignment horizontal="center" vertical="center"/>
    </xf>
    <xf numFmtId="0" fontId="7" fillId="0" borderId="0" xfId="0" applyFont="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4" fontId="4" fillId="0" borderId="11" xfId="3" applyNumberFormat="1" applyFont="1" applyBorder="1" applyAlignment="1" applyProtection="1">
      <alignment horizontal="center" vertical="center"/>
    </xf>
    <xf numFmtId="4" fontId="7" fillId="0" borderId="12" xfId="3" applyNumberFormat="1" applyFont="1" applyBorder="1" applyAlignment="1" applyProtection="1">
      <alignment horizontal="center" vertical="center"/>
    </xf>
    <xf numFmtId="0" fontId="4" fillId="0" borderId="0" xfId="0" applyFont="1" applyBorder="1" applyAlignment="1">
      <alignment horizontal="center" vertical="center"/>
    </xf>
    <xf numFmtId="4" fontId="4" fillId="0" borderId="15" xfId="3" applyNumberFormat="1" applyFont="1" applyBorder="1" applyAlignment="1" applyProtection="1">
      <alignment horizontal="center" vertical="center"/>
    </xf>
    <xf numFmtId="4" fontId="7" fillId="0" borderId="16" xfId="3" applyNumberFormat="1" applyFont="1" applyBorder="1" applyAlignment="1" applyProtection="1">
      <alignment horizontal="center" vertical="center"/>
    </xf>
    <xf numFmtId="4" fontId="4" fillId="0" borderId="13" xfId="3" applyNumberFormat="1" applyFont="1" applyBorder="1" applyAlignment="1" applyProtection="1">
      <alignment horizontal="center" vertical="center"/>
    </xf>
    <xf numFmtId="4" fontId="7" fillId="0" borderId="6" xfId="3" applyNumberFormat="1" applyFont="1" applyBorder="1" applyAlignment="1" applyProtection="1">
      <alignment horizontal="center" vertical="center"/>
    </xf>
    <xf numFmtId="4" fontId="4" fillId="0" borderId="28" xfId="3" applyNumberFormat="1" applyFont="1" applyBorder="1" applyAlignment="1" applyProtection="1">
      <alignment horizontal="center" vertical="center"/>
    </xf>
    <xf numFmtId="4" fontId="7" fillId="0" borderId="4" xfId="3" applyNumberFormat="1" applyFont="1" applyBorder="1" applyAlignment="1" applyProtection="1">
      <alignment horizontal="center" vertical="center"/>
    </xf>
    <xf numFmtId="4" fontId="4" fillId="8" borderId="28" xfId="3" applyNumberFormat="1" applyFont="1" applyFill="1" applyBorder="1" applyAlignment="1" applyProtection="1">
      <alignment horizontal="center" vertical="center"/>
    </xf>
    <xf numFmtId="1" fontId="4" fillId="0" borderId="28" xfId="3" applyNumberFormat="1" applyFont="1" applyBorder="1" applyAlignment="1" applyProtection="1">
      <alignment horizontal="center" vertical="center"/>
    </xf>
    <xf numFmtId="2" fontId="4" fillId="0" borderId="28" xfId="3" applyNumberFormat="1" applyFont="1" applyBorder="1" applyAlignment="1" applyProtection="1">
      <alignment horizontal="center" vertical="center"/>
    </xf>
    <xf numFmtId="4" fontId="4" fillId="0" borderId="4" xfId="0" applyNumberFormat="1" applyFont="1" applyBorder="1" applyAlignment="1">
      <alignment horizontal="center" vertical="center"/>
    </xf>
    <xf numFmtId="4" fontId="4" fillId="8" borderId="15" xfId="3" applyNumberFormat="1" applyFont="1" applyFill="1" applyBorder="1" applyAlignment="1" applyProtection="1">
      <alignment horizontal="center" vertical="center"/>
    </xf>
    <xf numFmtId="1" fontId="4" fillId="0" borderId="15" xfId="3" applyNumberFormat="1" applyFont="1" applyBorder="1" applyAlignment="1" applyProtection="1">
      <alignment horizontal="center" vertical="center"/>
    </xf>
    <xf numFmtId="2" fontId="4" fillId="0" borderId="15" xfId="3" applyNumberFormat="1" applyFont="1" applyBorder="1" applyAlignment="1" applyProtection="1">
      <alignment horizontal="center" vertical="center"/>
    </xf>
    <xf numFmtId="4" fontId="4" fillId="0" borderId="16" xfId="0" applyNumberFormat="1" applyFont="1" applyBorder="1" applyAlignment="1">
      <alignment horizontal="center" vertical="center"/>
    </xf>
    <xf numFmtId="4" fontId="3" fillId="0" borderId="16" xfId="0" applyNumberFormat="1" applyFont="1" applyBorder="1" applyAlignment="1">
      <alignment horizontal="center" vertical="center"/>
    </xf>
    <xf numFmtId="0" fontId="6" fillId="0" borderId="14" xfId="0" applyFont="1" applyBorder="1" applyAlignment="1">
      <alignment horizontal="center" vertical="center"/>
    </xf>
    <xf numFmtId="2" fontId="4" fillId="0" borderId="15" xfId="0" applyNumberFormat="1" applyFont="1" applyBorder="1" applyAlignment="1">
      <alignment horizontal="center" vertical="center"/>
    </xf>
    <xf numFmtId="4" fontId="4" fillId="8" borderId="13" xfId="3" applyNumberFormat="1" applyFont="1" applyFill="1" applyBorder="1" applyAlignment="1" applyProtection="1">
      <alignment horizontal="center" vertical="center"/>
    </xf>
    <xf numFmtId="1" fontId="4" fillId="0" borderId="13" xfId="3" applyNumberFormat="1" applyFont="1" applyBorder="1" applyAlignment="1" applyProtection="1">
      <alignment horizontal="center" vertical="center"/>
    </xf>
    <xf numFmtId="2" fontId="4" fillId="0" borderId="13" xfId="3" applyNumberFormat="1" applyFont="1" applyBorder="1" applyAlignment="1" applyProtection="1">
      <alignment horizontal="center" vertical="center"/>
    </xf>
    <xf numFmtId="4" fontId="4" fillId="0" borderId="6" xfId="0" applyNumberFormat="1" applyFont="1" applyBorder="1" applyAlignment="1">
      <alignment horizontal="center" vertical="center"/>
    </xf>
    <xf numFmtId="4" fontId="7" fillId="3" borderId="41" xfId="0" applyNumberFormat="1" applyFont="1" applyFill="1" applyBorder="1" applyAlignment="1">
      <alignment horizontal="center" vertical="center"/>
    </xf>
    <xf numFmtId="4" fontId="3" fillId="3" borderId="2" xfId="0" applyNumberFormat="1" applyFont="1" applyFill="1" applyBorder="1" applyAlignment="1">
      <alignment horizontal="center" vertical="center"/>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164" fontId="7" fillId="3" borderId="22" xfId="0" applyNumberFormat="1" applyFont="1" applyFill="1" applyBorder="1" applyAlignment="1">
      <alignment horizontal="center" vertical="center" wrapText="1"/>
    </xf>
    <xf numFmtId="4" fontId="7" fillId="0" borderId="12" xfId="0" applyNumberFormat="1" applyFont="1" applyBorder="1" applyAlignment="1">
      <alignment horizontal="center" vertical="center"/>
    </xf>
    <xf numFmtId="4" fontId="7" fillId="0" borderId="16" xfId="0" applyNumberFormat="1" applyFont="1" applyBorder="1" applyAlignment="1">
      <alignment horizontal="center" vertical="center"/>
    </xf>
    <xf numFmtId="4" fontId="4" fillId="0" borderId="18" xfId="3" applyNumberFormat="1" applyFont="1" applyBorder="1" applyAlignment="1" applyProtection="1">
      <alignment horizontal="center" vertical="center"/>
    </xf>
    <xf numFmtId="4" fontId="7" fillId="0" borderId="19"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6" xfId="0" applyNumberFormat="1" applyFont="1" applyBorder="1" applyAlignment="1">
      <alignment horizontal="center" vertical="center"/>
    </xf>
    <xf numFmtId="4" fontId="7" fillId="0" borderId="6" xfId="0" applyNumberFormat="1" applyFont="1" applyBorder="1" applyAlignment="1">
      <alignment horizontal="center" vertical="center"/>
    </xf>
    <xf numFmtId="0" fontId="7" fillId="3" borderId="8" xfId="0" applyFont="1" applyFill="1" applyBorder="1" applyAlignment="1">
      <alignment horizontal="center" vertical="center" wrapText="1"/>
    </xf>
    <xf numFmtId="4" fontId="6" fillId="0" borderId="12" xfId="0" applyNumberFormat="1" applyFont="1" applyBorder="1" applyAlignment="1">
      <alignment horizontal="center" vertical="center"/>
    </xf>
    <xf numFmtId="4" fontId="6" fillId="0" borderId="16" xfId="0" applyNumberFormat="1" applyFont="1" applyBorder="1" applyAlignment="1">
      <alignment horizontal="center" vertical="center"/>
    </xf>
    <xf numFmtId="4" fontId="6" fillId="0" borderId="19"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6" xfId="0" applyNumberFormat="1" applyFont="1" applyBorder="1" applyAlignment="1">
      <alignment horizontal="center" vertical="center"/>
    </xf>
    <xf numFmtId="4" fontId="6" fillId="0" borderId="6" xfId="0" applyNumberFormat="1" applyFont="1" applyBorder="1" applyAlignment="1">
      <alignment horizontal="center" vertical="center"/>
    </xf>
    <xf numFmtId="0" fontId="6" fillId="0" borderId="14" xfId="0" applyFont="1" applyBorder="1" applyAlignment="1">
      <alignment horizontal="center" vertical="center"/>
    </xf>
    <xf numFmtId="10" fontId="6" fillId="0" borderId="16" xfId="2" applyNumberFormat="1" applyFont="1" applyBorder="1" applyAlignment="1" applyProtection="1">
      <alignment horizontal="center" vertical="center"/>
    </xf>
    <xf numFmtId="10" fontId="6" fillId="0" borderId="6" xfId="2" applyNumberFormat="1" applyFont="1" applyBorder="1" applyAlignment="1" applyProtection="1">
      <alignment horizontal="center" vertical="center"/>
    </xf>
    <xf numFmtId="170" fontId="4" fillId="0" borderId="11" xfId="3" applyNumberFormat="1" applyFont="1" applyBorder="1" applyAlignment="1" applyProtection="1">
      <alignment horizontal="center" vertical="center"/>
    </xf>
    <xf numFmtId="170" fontId="4" fillId="0" borderId="15" xfId="3" applyNumberFormat="1" applyFont="1" applyBorder="1" applyAlignment="1" applyProtection="1">
      <alignment horizontal="center" vertical="center"/>
    </xf>
    <xf numFmtId="170" fontId="4" fillId="0" borderId="18" xfId="3" applyNumberFormat="1" applyFont="1" applyBorder="1" applyAlignment="1" applyProtection="1">
      <alignment horizontal="center" vertical="center"/>
    </xf>
    <xf numFmtId="170" fontId="4" fillId="0" borderId="13" xfId="3" applyNumberFormat="1" applyFont="1" applyBorder="1" applyAlignment="1" applyProtection="1">
      <alignment horizontal="center" vertical="center"/>
    </xf>
    <xf numFmtId="0" fontId="3" fillId="3" borderId="7" xfId="0" applyFont="1" applyFill="1" applyBorder="1" applyAlignment="1">
      <alignment horizontal="center" vertical="center" wrapText="1"/>
    </xf>
    <xf numFmtId="166" fontId="4" fillId="0" borderId="16" xfId="0" applyNumberFormat="1" applyFont="1" applyBorder="1" applyAlignment="1">
      <alignment horizontal="center" vertical="center"/>
    </xf>
    <xf numFmtId="0" fontId="8" fillId="0" borderId="5" xfId="0" applyFont="1" applyBorder="1" applyAlignment="1">
      <alignment horizontal="center" vertical="center" wrapText="1"/>
    </xf>
    <xf numFmtId="166" fontId="8" fillId="0" borderId="13" xfId="0" applyNumberFormat="1" applyFont="1" applyBorder="1" applyAlignment="1">
      <alignment horizontal="center" vertical="center"/>
    </xf>
    <xf numFmtId="166" fontId="8" fillId="0" borderId="6" xfId="0" applyNumberFormat="1" applyFont="1" applyBorder="1" applyAlignment="1">
      <alignment horizontal="center" vertical="center"/>
    </xf>
    <xf numFmtId="166" fontId="3" fillId="3" borderId="21" xfId="0" applyNumberFormat="1" applyFont="1" applyFill="1" applyBorder="1" applyAlignment="1">
      <alignment horizontal="center" vertical="center"/>
    </xf>
    <xf numFmtId="166" fontId="3" fillId="3" borderId="22" xfId="0" applyNumberFormat="1" applyFont="1" applyFill="1" applyBorder="1" applyAlignment="1">
      <alignment horizontal="center" vertical="center"/>
    </xf>
    <xf numFmtId="0" fontId="0" fillId="0" borderId="0" xfId="0" applyFont="1"/>
    <xf numFmtId="0" fontId="3" fillId="0" borderId="2" xfId="0" applyFont="1" applyBorder="1" applyAlignment="1">
      <alignment horizontal="center" vertical="center" wrapText="1"/>
    </xf>
    <xf numFmtId="0" fontId="3" fillId="0" borderId="32"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vertical="center" wrapText="1"/>
    </xf>
    <xf numFmtId="0" fontId="4" fillId="0" borderId="41" xfId="0" applyFont="1" applyBorder="1" applyAlignment="1">
      <alignment horizontal="center" vertical="center" wrapText="1"/>
    </xf>
    <xf numFmtId="0" fontId="3" fillId="0" borderId="0" xfId="0" applyFont="1" applyAlignment="1">
      <alignment vertical="center"/>
    </xf>
    <xf numFmtId="10" fontId="4" fillId="0" borderId="41" xfId="0" applyNumberFormat="1" applyFont="1" applyBorder="1" applyAlignment="1">
      <alignment horizontal="center" vertical="center" wrapText="1"/>
    </xf>
    <xf numFmtId="0" fontId="4" fillId="4" borderId="41" xfId="0" applyFont="1" applyFill="1" applyBorder="1" applyAlignment="1">
      <alignment horizontal="center" vertical="center" wrapText="1"/>
    </xf>
    <xf numFmtId="0" fontId="4" fillId="0" borderId="41" xfId="0" applyFont="1" applyBorder="1" applyAlignment="1">
      <alignment horizontal="justify" vertical="center" wrapText="1"/>
    </xf>
    <xf numFmtId="0" fontId="3" fillId="0" borderId="32" xfId="0" applyFont="1" applyBorder="1" applyAlignment="1">
      <alignment vertical="center" wrapText="1"/>
    </xf>
    <xf numFmtId="0" fontId="3" fillId="0" borderId="40" xfId="0" applyFont="1" applyBorder="1" applyAlignment="1">
      <alignment horizontal="center" vertical="center" wrapText="1"/>
    </xf>
    <xf numFmtId="0" fontId="3" fillId="9" borderId="0" xfId="0" applyFont="1" applyFill="1" applyBorder="1" applyAlignment="1">
      <alignment horizontal="center" vertical="center"/>
    </xf>
    <xf numFmtId="0" fontId="3" fillId="9" borderId="0" xfId="0" applyFont="1" applyFill="1" applyBorder="1" applyAlignment="1">
      <alignment horizontal="center" vertical="center" wrapText="1"/>
    </xf>
  </cellXfs>
  <cellStyles count="4">
    <cellStyle name="Normal" xfId="0" builtinId="0"/>
    <cellStyle name="Porcentagem" xfId="2" builtinId="5"/>
    <cellStyle name="Separador de milhares" xfId="1" builtinId="3"/>
    <cellStyle name="Texto Explicativo" xfId="3"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4B183"/>
      <rgbColor rgb="FFCC99FF"/>
      <rgbColor rgb="FFF8CBAD"/>
      <rgbColor rgb="FF2E75B6"/>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comprasgovernamentais.gov.br/index.php/cadernos-tecnicos-e-valores-limi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547"/>
  <sheetViews>
    <sheetView showGridLines="0" topLeftCell="A106" zoomScaleNormal="100" workbookViewId="0">
      <selection activeCell="A368" sqref="A368"/>
    </sheetView>
  </sheetViews>
  <sheetFormatPr defaultRowHeight="15"/>
  <cols>
    <col min="1" max="1" width="31.7109375" style="22"/>
    <col min="2" max="2" width="19" style="22"/>
    <col min="3" max="4" width="22" style="22"/>
    <col min="5" max="5" width="18.28515625" style="22"/>
    <col min="6" max="6" width="17.42578125" style="22"/>
    <col min="7" max="7" width="15.7109375" style="22"/>
    <col min="8" max="1025" width="9" style="22"/>
  </cols>
  <sheetData>
    <row r="1" spans="1:11" ht="24" customHeight="1">
      <c r="A1" s="14" t="s">
        <v>0</v>
      </c>
      <c r="B1" s="14"/>
      <c r="C1" s="14"/>
      <c r="D1" s="14"/>
      <c r="E1" s="14"/>
      <c r="F1" s="14"/>
      <c r="G1" s="14"/>
      <c r="H1" s="14"/>
      <c r="I1"/>
      <c r="J1"/>
      <c r="K1"/>
    </row>
    <row r="2" spans="1:11" ht="24" customHeight="1">
      <c r="A2" s="14" t="s">
        <v>1</v>
      </c>
      <c r="B2" s="14"/>
      <c r="C2" s="14"/>
      <c r="D2" s="14"/>
      <c r="E2" s="14"/>
      <c r="F2" s="14"/>
      <c r="G2" s="14"/>
      <c r="H2" s="14"/>
      <c r="I2"/>
      <c r="J2"/>
      <c r="K2"/>
    </row>
    <row r="3" spans="1:11" ht="177" customHeight="1">
      <c r="A3" s="13" t="s">
        <v>2</v>
      </c>
      <c r="B3" s="13"/>
      <c r="C3" s="13"/>
      <c r="D3" s="13"/>
      <c r="E3" s="13"/>
      <c r="F3" s="13"/>
      <c r="G3" s="13"/>
      <c r="H3" s="13"/>
      <c r="I3"/>
      <c r="J3"/>
      <c r="K3"/>
    </row>
    <row r="4" spans="1:11" ht="24" customHeight="1">
      <c r="A4" s="23"/>
      <c r="B4" s="23"/>
      <c r="C4" s="23"/>
      <c r="D4" s="23"/>
      <c r="E4" s="23"/>
      <c r="F4" s="23"/>
      <c r="G4" s="24"/>
      <c r="H4" s="24"/>
      <c r="I4"/>
      <c r="J4"/>
      <c r="K4"/>
    </row>
    <row r="5" spans="1:11" ht="24" customHeight="1">
      <c r="A5" s="12" t="s">
        <v>3</v>
      </c>
      <c r="B5" s="12"/>
      <c r="C5" s="12"/>
      <c r="D5" s="12"/>
      <c r="E5" s="12"/>
      <c r="F5" s="12"/>
      <c r="G5" s="12"/>
      <c r="H5" s="12"/>
      <c r="I5"/>
      <c r="J5"/>
      <c r="K5"/>
    </row>
    <row r="6" spans="1:11" ht="40.5" customHeight="1">
      <c r="A6" s="13" t="s">
        <v>4</v>
      </c>
      <c r="B6" s="13"/>
      <c r="C6" s="13"/>
      <c r="D6" s="13"/>
      <c r="E6" s="13"/>
      <c r="F6" s="13"/>
      <c r="G6" s="13"/>
      <c r="H6" s="13"/>
      <c r="I6"/>
      <c r="J6"/>
      <c r="K6"/>
    </row>
    <row r="7" spans="1:11" ht="24" customHeight="1">
      <c r="A7" s="23"/>
      <c r="B7" s="23"/>
      <c r="C7" s="23"/>
      <c r="D7" s="23"/>
      <c r="E7" s="23"/>
      <c r="F7" s="23"/>
      <c r="G7" s="24"/>
      <c r="H7" s="24"/>
      <c r="I7"/>
      <c r="J7"/>
      <c r="K7"/>
    </row>
    <row r="8" spans="1:11" ht="24" customHeight="1">
      <c r="A8" s="11" t="s">
        <v>5</v>
      </c>
      <c r="B8" s="11"/>
      <c r="C8" s="11"/>
      <c r="D8" s="11"/>
      <c r="E8" s="11"/>
      <c r="F8" s="11"/>
      <c r="G8" s="11"/>
      <c r="H8" s="11"/>
      <c r="I8"/>
      <c r="J8"/>
      <c r="K8"/>
    </row>
    <row r="9" spans="1:11" ht="33.75" customHeight="1">
      <c r="A9" s="13" t="s">
        <v>6</v>
      </c>
      <c r="B9" s="13"/>
      <c r="C9" s="13"/>
      <c r="D9" s="13"/>
      <c r="E9" s="13"/>
      <c r="F9" s="13"/>
      <c r="G9" s="13"/>
      <c r="H9" s="13"/>
      <c r="I9"/>
      <c r="J9"/>
      <c r="K9"/>
    </row>
    <row r="10" spans="1:11" ht="24" customHeight="1">
      <c r="A10"/>
      <c r="B10"/>
      <c r="C10"/>
      <c r="D10"/>
      <c r="E10"/>
      <c r="F10"/>
      <c r="G10"/>
      <c r="H10"/>
      <c r="I10"/>
      <c r="J10"/>
      <c r="K10"/>
    </row>
    <row r="11" spans="1:11" ht="24" customHeight="1">
      <c r="A11" s="10" t="s">
        <v>5</v>
      </c>
      <c r="B11" s="10"/>
      <c r="C11"/>
      <c r="D11"/>
      <c r="E11"/>
      <c r="F11"/>
      <c r="G11"/>
      <c r="H11"/>
      <c r="I11"/>
      <c r="J11"/>
      <c r="K11"/>
    </row>
    <row r="12" spans="1:11" ht="24" customHeight="1">
      <c r="A12" s="26" t="s">
        <v>7</v>
      </c>
      <c r="B12" s="27"/>
      <c r="C12"/>
      <c r="D12"/>
      <c r="E12"/>
      <c r="F12"/>
      <c r="G12"/>
      <c r="H12"/>
      <c r="I12"/>
      <c r="J12"/>
      <c r="K12"/>
    </row>
    <row r="13" spans="1:11" ht="24" customHeight="1">
      <c r="A13" s="28" t="s">
        <v>8</v>
      </c>
      <c r="B13" s="29"/>
      <c r="C13"/>
      <c r="D13"/>
      <c r="E13"/>
      <c r="F13"/>
      <c r="G13"/>
      <c r="H13"/>
      <c r="I13"/>
      <c r="J13"/>
      <c r="K13"/>
    </row>
    <row r="14" spans="1:11" ht="24" customHeight="1">
      <c r="A14"/>
      <c r="B14"/>
      <c r="C14"/>
      <c r="D14"/>
      <c r="E14"/>
      <c r="F14"/>
      <c r="G14"/>
      <c r="H14"/>
      <c r="I14"/>
      <c r="J14"/>
      <c r="K14"/>
    </row>
    <row r="15" spans="1:11" ht="24" customHeight="1">
      <c r="A15" s="11" t="s">
        <v>9</v>
      </c>
      <c r="B15" s="11"/>
      <c r="C15" s="11"/>
      <c r="D15" s="11"/>
      <c r="E15" s="11"/>
      <c r="F15" s="11"/>
      <c r="G15" s="11"/>
      <c r="H15" s="11"/>
      <c r="I15"/>
      <c r="J15"/>
      <c r="K15"/>
    </row>
    <row r="16" spans="1:11" ht="85.5" customHeight="1">
      <c r="A16" s="13" t="s">
        <v>10</v>
      </c>
      <c r="B16" s="13"/>
      <c r="C16" s="13"/>
      <c r="D16" s="13"/>
      <c r="E16" s="13"/>
      <c r="F16" s="13"/>
      <c r="G16" s="13"/>
      <c r="H16" s="13"/>
      <c r="I16"/>
      <c r="J16"/>
      <c r="K16"/>
    </row>
    <row r="17" spans="1:11" ht="24" customHeight="1">
      <c r="A17" s="23"/>
      <c r="B17" s="23"/>
      <c r="C17" s="23"/>
      <c r="D17" s="23"/>
      <c r="E17" s="23"/>
      <c r="F17" s="23"/>
      <c r="G17"/>
      <c r="H17"/>
      <c r="I17"/>
      <c r="J17"/>
      <c r="K17"/>
    </row>
    <row r="18" spans="1:11" ht="24" customHeight="1">
      <c r="A18" s="10" t="s">
        <v>9</v>
      </c>
      <c r="B18" s="10"/>
      <c r="C18" s="10"/>
      <c r="D18" s="10"/>
      <c r="E18"/>
      <c r="F18"/>
      <c r="G18"/>
      <c r="H18"/>
      <c r="I18"/>
      <c r="J18"/>
      <c r="K18"/>
    </row>
    <row r="19" spans="1:11" ht="24" customHeight="1">
      <c r="A19" s="30" t="s">
        <v>11</v>
      </c>
      <c r="B19" s="31" t="s">
        <v>12</v>
      </c>
      <c r="C19" s="31" t="s">
        <v>13</v>
      </c>
      <c r="D19" s="32" t="s">
        <v>14</v>
      </c>
      <c r="E19"/>
      <c r="F19"/>
      <c r="G19"/>
      <c r="H19"/>
      <c r="I19"/>
      <c r="J19"/>
      <c r="K19"/>
    </row>
    <row r="20" spans="1:11" ht="24" customHeight="1">
      <c r="A20" s="33" t="s">
        <v>7</v>
      </c>
      <c r="B20" s="34">
        <f>B12</f>
        <v>0</v>
      </c>
      <c r="C20" s="35"/>
      <c r="D20" s="36">
        <f>B20*C20</f>
        <v>0</v>
      </c>
      <c r="E20" s="24"/>
      <c r="F20"/>
      <c r="G20" s="24"/>
      <c r="H20" s="24"/>
      <c r="I20"/>
      <c r="J20"/>
      <c r="K20"/>
    </row>
    <row r="21" spans="1:11" ht="24" customHeight="1">
      <c r="A21" s="28" t="s">
        <v>8</v>
      </c>
      <c r="B21" s="37">
        <f>B13</f>
        <v>0</v>
      </c>
      <c r="C21" s="38"/>
      <c r="D21" s="39">
        <f>B21*C21</f>
        <v>0</v>
      </c>
      <c r="E21" s="24"/>
      <c r="F21"/>
      <c r="G21" s="24"/>
      <c r="H21" s="24"/>
      <c r="I21"/>
      <c r="J21"/>
      <c r="K21"/>
    </row>
    <row r="22" spans="1:11" ht="24" customHeight="1">
      <c r="A22"/>
      <c r="B22"/>
      <c r="C22"/>
      <c r="D22"/>
      <c r="E22"/>
      <c r="F22"/>
      <c r="G22"/>
      <c r="H22"/>
      <c r="I22"/>
      <c r="J22"/>
      <c r="K22"/>
    </row>
    <row r="23" spans="1:11" ht="24" customHeight="1">
      <c r="A23" s="11" t="s">
        <v>15</v>
      </c>
      <c r="B23" s="11"/>
      <c r="C23" s="11"/>
      <c r="D23" s="11"/>
      <c r="E23" s="11"/>
      <c r="F23" s="11"/>
      <c r="G23" s="11"/>
      <c r="H23" s="11"/>
      <c r="I23"/>
      <c r="J23"/>
      <c r="K23"/>
    </row>
    <row r="24" spans="1:11" ht="72" customHeight="1">
      <c r="A24" s="13" t="s">
        <v>16</v>
      </c>
      <c r="B24" s="13"/>
      <c r="C24" s="13"/>
      <c r="D24" s="13"/>
      <c r="E24" s="13"/>
      <c r="F24" s="13"/>
      <c r="G24" s="13"/>
      <c r="H24" s="13"/>
      <c r="I24"/>
      <c r="J24"/>
      <c r="K24"/>
    </row>
    <row r="25" spans="1:11" ht="24" customHeight="1">
      <c r="A25" s="24"/>
      <c r="B25" s="24"/>
      <c r="C25" s="24"/>
      <c r="D25" s="24"/>
      <c r="E25"/>
      <c r="F25" s="24"/>
      <c r="G25"/>
      <c r="H25"/>
      <c r="I25"/>
      <c r="J25"/>
      <c r="K25"/>
    </row>
    <row r="26" spans="1:11" ht="24" customHeight="1">
      <c r="A26" s="10" t="s">
        <v>17</v>
      </c>
      <c r="B26" s="10"/>
      <c r="C26" s="10"/>
      <c r="D26" s="10"/>
      <c r="E26"/>
      <c r="F26"/>
      <c r="G26"/>
      <c r="H26"/>
      <c r="I26"/>
      <c r="J26"/>
      <c r="K26"/>
    </row>
    <row r="27" spans="1:11" ht="24" customHeight="1">
      <c r="A27" s="30" t="s">
        <v>11</v>
      </c>
      <c r="B27" s="31" t="s">
        <v>12</v>
      </c>
      <c r="C27" s="31" t="s">
        <v>13</v>
      </c>
      <c r="D27" s="32" t="s">
        <v>18</v>
      </c>
      <c r="E27"/>
      <c r="F27"/>
      <c r="G27"/>
      <c r="H27"/>
      <c r="I27"/>
      <c r="J27"/>
      <c r="K27"/>
    </row>
    <row r="28" spans="1:11" ht="24" customHeight="1">
      <c r="A28" s="33" t="s">
        <v>19</v>
      </c>
      <c r="B28" s="34"/>
      <c r="C28" s="40"/>
      <c r="D28" s="41">
        <f t="shared" ref="D28:D33" si="0">B28*C28</f>
        <v>0</v>
      </c>
      <c r="E28"/>
      <c r="F28"/>
      <c r="G28"/>
      <c r="H28"/>
      <c r="I28"/>
      <c r="J28"/>
      <c r="K28"/>
    </row>
    <row r="29" spans="1:11" ht="24" customHeight="1">
      <c r="A29" s="42" t="s">
        <v>20</v>
      </c>
      <c r="B29" s="43"/>
      <c r="C29" s="44">
        <f>C28</f>
        <v>0</v>
      </c>
      <c r="D29" s="45">
        <f t="shared" si="0"/>
        <v>0</v>
      </c>
      <c r="E29"/>
      <c r="F29"/>
      <c r="G29"/>
      <c r="H29"/>
      <c r="I29"/>
      <c r="J29"/>
      <c r="K29"/>
    </row>
    <row r="30" spans="1:11" ht="24" customHeight="1">
      <c r="A30" s="46" t="s">
        <v>21</v>
      </c>
      <c r="B30" s="47"/>
      <c r="C30" s="48">
        <f>C29</f>
        <v>0</v>
      </c>
      <c r="D30" s="49">
        <f t="shared" si="0"/>
        <v>0</v>
      </c>
      <c r="E30"/>
      <c r="F30"/>
      <c r="G30"/>
      <c r="H30"/>
      <c r="I30"/>
      <c r="J30"/>
      <c r="K30"/>
    </row>
    <row r="31" spans="1:11" ht="24" customHeight="1">
      <c r="A31" s="33" t="s">
        <v>22</v>
      </c>
      <c r="B31" s="34"/>
      <c r="C31" s="40">
        <f>C30</f>
        <v>0</v>
      </c>
      <c r="D31" s="41">
        <f t="shared" si="0"/>
        <v>0</v>
      </c>
      <c r="E31"/>
      <c r="F31"/>
      <c r="G31"/>
      <c r="H31"/>
      <c r="I31"/>
      <c r="J31"/>
      <c r="K31"/>
    </row>
    <row r="32" spans="1:11" ht="24" customHeight="1">
      <c r="A32" s="42" t="s">
        <v>23</v>
      </c>
      <c r="B32" s="43"/>
      <c r="C32" s="44">
        <f>C31</f>
        <v>0</v>
      </c>
      <c r="D32" s="45">
        <f t="shared" si="0"/>
        <v>0</v>
      </c>
      <c r="E32"/>
      <c r="F32"/>
      <c r="G32"/>
      <c r="H32"/>
      <c r="I32"/>
      <c r="J32"/>
      <c r="K32"/>
    </row>
    <row r="33" spans="1:11" ht="24" customHeight="1">
      <c r="A33" s="28" t="s">
        <v>24</v>
      </c>
      <c r="B33" s="37"/>
      <c r="C33" s="50">
        <f>C32</f>
        <v>0</v>
      </c>
      <c r="D33" s="29">
        <f t="shared" si="0"/>
        <v>0</v>
      </c>
      <c r="E33"/>
      <c r="F33"/>
      <c r="G33" s="24"/>
      <c r="H33" s="24"/>
      <c r="I33"/>
      <c r="J33"/>
      <c r="K33"/>
    </row>
    <row r="34" spans="1:11" ht="24" customHeight="1">
      <c r="A34"/>
      <c r="B34"/>
      <c r="C34"/>
      <c r="D34"/>
      <c r="E34"/>
      <c r="F34"/>
      <c r="G34"/>
      <c r="H34"/>
      <c r="I34"/>
      <c r="J34"/>
      <c r="K34"/>
    </row>
    <row r="35" spans="1:11" ht="24" customHeight="1">
      <c r="A35"/>
      <c r="B35"/>
      <c r="C35"/>
      <c r="D35"/>
      <c r="E35"/>
      <c r="F35"/>
      <c r="G35"/>
      <c r="H35"/>
      <c r="I35"/>
      <c r="J35"/>
      <c r="K35"/>
    </row>
    <row r="36" spans="1:11" ht="24" customHeight="1">
      <c r="A36" s="11" t="s">
        <v>25</v>
      </c>
      <c r="B36" s="11"/>
      <c r="C36" s="11"/>
      <c r="D36" s="11"/>
      <c r="E36" s="11"/>
      <c r="F36" s="11"/>
      <c r="G36" s="11"/>
      <c r="H36" s="11"/>
      <c r="I36"/>
      <c r="J36"/>
      <c r="K36"/>
    </row>
    <row r="37" spans="1:11" ht="69.75" customHeight="1">
      <c r="A37" s="13" t="s">
        <v>26</v>
      </c>
      <c r="B37" s="13"/>
      <c r="C37" s="13"/>
      <c r="D37" s="13"/>
      <c r="E37" s="13"/>
      <c r="F37" s="13"/>
      <c r="G37" s="13"/>
      <c r="H37" s="13"/>
      <c r="I37"/>
      <c r="J37"/>
      <c r="K37"/>
    </row>
    <row r="38" spans="1:11" ht="24" customHeight="1">
      <c r="A38"/>
      <c r="B38"/>
      <c r="C38"/>
      <c r="D38"/>
      <c r="E38"/>
      <c r="F38"/>
      <c r="G38"/>
      <c r="H38"/>
      <c r="I38"/>
      <c r="J38"/>
      <c r="K38"/>
    </row>
    <row r="39" spans="1:11" ht="24" customHeight="1">
      <c r="A39" s="10" t="s">
        <v>25</v>
      </c>
      <c r="B39" s="10"/>
      <c r="C39" s="10"/>
      <c r="D39" s="10"/>
      <c r="E39" s="10"/>
      <c r="F39"/>
      <c r="G39"/>
      <c r="H39"/>
      <c r="I39"/>
      <c r="J39"/>
      <c r="K39"/>
    </row>
    <row r="40" spans="1:11" ht="24" customHeight="1">
      <c r="A40" s="30" t="s">
        <v>11</v>
      </c>
      <c r="B40" s="31" t="s">
        <v>27</v>
      </c>
      <c r="C40" s="31" t="s">
        <v>28</v>
      </c>
      <c r="D40" s="31" t="s">
        <v>13</v>
      </c>
      <c r="E40" s="32" t="s">
        <v>18</v>
      </c>
      <c r="F40"/>
      <c r="G40"/>
      <c r="H40"/>
      <c r="I40"/>
      <c r="J40"/>
      <c r="K40"/>
    </row>
    <row r="41" spans="1:11" ht="24" customHeight="1">
      <c r="A41" s="33" t="s">
        <v>20</v>
      </c>
      <c r="B41" s="34">
        <f>B12+D29</f>
        <v>0</v>
      </c>
      <c r="C41" s="35">
        <f>7/12</f>
        <v>0.58333333333333337</v>
      </c>
      <c r="D41" s="40"/>
      <c r="E41" s="41">
        <f>B41*C41*D41</f>
        <v>0</v>
      </c>
      <c r="F41"/>
      <c r="G41"/>
      <c r="H41"/>
      <c r="I41"/>
      <c r="J41"/>
      <c r="K41"/>
    </row>
    <row r="42" spans="1:11" ht="24" customHeight="1">
      <c r="A42" s="28" t="s">
        <v>23</v>
      </c>
      <c r="B42" s="37">
        <f>B13+D32</f>
        <v>0</v>
      </c>
      <c r="C42" s="38">
        <f>7/12</f>
        <v>0.58333333333333337</v>
      </c>
      <c r="D42" s="50">
        <f>D41</f>
        <v>0</v>
      </c>
      <c r="E42" s="29">
        <f>B42*C42*D42</f>
        <v>0</v>
      </c>
      <c r="F42"/>
      <c r="G42"/>
      <c r="H42"/>
      <c r="I42"/>
      <c r="J42"/>
      <c r="K42"/>
    </row>
    <row r="43" spans="1:11" ht="24" customHeight="1">
      <c r="A43" s="10" t="s">
        <v>29</v>
      </c>
      <c r="B43" s="10"/>
      <c r="C43" s="10"/>
      <c r="D43" s="10"/>
      <c r="E43" s="10"/>
      <c r="F43"/>
      <c r="G43"/>
      <c r="H43"/>
      <c r="I43"/>
      <c r="J43"/>
      <c r="K43"/>
    </row>
    <row r="44" spans="1:11" ht="24" customHeight="1">
      <c r="A44" s="30" t="s">
        <v>11</v>
      </c>
      <c r="B44" s="31" t="s">
        <v>27</v>
      </c>
      <c r="C44" s="31" t="s">
        <v>28</v>
      </c>
      <c r="D44" s="31" t="s">
        <v>13</v>
      </c>
      <c r="E44" s="32" t="s">
        <v>18</v>
      </c>
      <c r="F44"/>
      <c r="G44"/>
      <c r="H44"/>
      <c r="I44"/>
      <c r="J44"/>
      <c r="K44"/>
    </row>
    <row r="45" spans="1:11" ht="24" customHeight="1">
      <c r="A45" s="33" t="s">
        <v>20</v>
      </c>
      <c r="B45" s="34">
        <f>B12+D29</f>
        <v>0</v>
      </c>
      <c r="C45" s="35">
        <f>1/12</f>
        <v>8.3333333333333329E-2</v>
      </c>
      <c r="D45" s="40">
        <f>1+D41</f>
        <v>1</v>
      </c>
      <c r="E45" s="41">
        <f>B45*C45*D45</f>
        <v>0</v>
      </c>
      <c r="F45"/>
      <c r="G45"/>
      <c r="H45"/>
      <c r="I45"/>
      <c r="J45"/>
      <c r="K45"/>
    </row>
    <row r="46" spans="1:11" ht="24" customHeight="1">
      <c r="A46" s="28" t="s">
        <v>23</v>
      </c>
      <c r="B46" s="37">
        <f>B13+D32</f>
        <v>0</v>
      </c>
      <c r="C46" s="38">
        <f>1/12</f>
        <v>8.3333333333333329E-2</v>
      </c>
      <c r="D46" s="50">
        <f>1+D42</f>
        <v>1</v>
      </c>
      <c r="E46" s="29">
        <f>B46*C46*D46</f>
        <v>0</v>
      </c>
      <c r="F46"/>
      <c r="G46"/>
      <c r="H46"/>
      <c r="I46"/>
      <c r="J46"/>
      <c r="K46"/>
    </row>
    <row r="47" spans="1:11" ht="33.75" customHeight="1">
      <c r="A47"/>
      <c r="B47"/>
      <c r="C47"/>
      <c r="D47"/>
      <c r="E47"/>
      <c r="F47"/>
      <c r="G47"/>
      <c r="H47"/>
      <c r="I47"/>
      <c r="J47"/>
      <c r="K47"/>
    </row>
    <row r="48" spans="1:11" ht="24" customHeight="1">
      <c r="A48" s="10" t="s">
        <v>30</v>
      </c>
      <c r="B48" s="10"/>
      <c r="C48" s="10"/>
      <c r="D48" s="10"/>
      <c r="E48"/>
      <c r="F48"/>
      <c r="G48"/>
      <c r="H48"/>
      <c r="I48"/>
      <c r="J48"/>
      <c r="K48"/>
    </row>
    <row r="49" spans="1:11" ht="30.75" customHeight="1">
      <c r="A49" s="30" t="s">
        <v>11</v>
      </c>
      <c r="B49" s="31" t="s">
        <v>31</v>
      </c>
      <c r="C49" s="51" t="s">
        <v>32</v>
      </c>
      <c r="D49" s="32" t="s">
        <v>18</v>
      </c>
      <c r="E49"/>
      <c r="F49"/>
      <c r="G49"/>
      <c r="H49"/>
      <c r="I49"/>
      <c r="J49"/>
      <c r="K49"/>
    </row>
    <row r="50" spans="1:11" ht="24" customHeight="1">
      <c r="A50" s="33" t="s">
        <v>20</v>
      </c>
      <c r="B50" s="34">
        <f>E41</f>
        <v>0</v>
      </c>
      <c r="C50" s="34">
        <f>E45</f>
        <v>0</v>
      </c>
      <c r="D50" s="41">
        <f>SUM(B50:C50)</f>
        <v>0</v>
      </c>
      <c r="E50"/>
      <c r="F50"/>
      <c r="G50"/>
      <c r="H50"/>
      <c r="I50"/>
      <c r="J50"/>
      <c r="K50"/>
    </row>
    <row r="51" spans="1:11" ht="24" customHeight="1">
      <c r="A51" s="28" t="s">
        <v>23</v>
      </c>
      <c r="B51" s="37">
        <f>E42</f>
        <v>0</v>
      </c>
      <c r="C51" s="37">
        <f>E46</f>
        <v>0</v>
      </c>
      <c r="D51" s="29">
        <f>SUM(B51:C51)</f>
        <v>0</v>
      </c>
      <c r="E51"/>
      <c r="F51"/>
      <c r="G51" s="24"/>
      <c r="H51" s="24"/>
      <c r="I51"/>
      <c r="J51"/>
      <c r="K51"/>
    </row>
    <row r="52" spans="1:11" ht="24" customHeight="1">
      <c r="A52"/>
      <c r="B52"/>
      <c r="C52"/>
      <c r="D52"/>
      <c r="E52"/>
      <c r="F52"/>
      <c r="G52"/>
      <c r="H52"/>
      <c r="I52"/>
      <c r="J52"/>
      <c r="K52"/>
    </row>
    <row r="53" spans="1:11" ht="24" customHeight="1">
      <c r="A53" s="9" t="s">
        <v>33</v>
      </c>
      <c r="B53" s="9"/>
      <c r="C53" s="9"/>
      <c r="D53" s="9"/>
      <c r="E53" s="24"/>
      <c r="F53" s="24"/>
      <c r="G53"/>
      <c r="H53"/>
      <c r="I53"/>
      <c r="J53"/>
      <c r="K53"/>
    </row>
    <row r="54" spans="1:11" ht="48" customHeight="1">
      <c r="A54" s="13" t="s">
        <v>34</v>
      </c>
      <c r="B54" s="13"/>
      <c r="C54" s="13"/>
      <c r="D54" s="13"/>
      <c r="E54" s="13"/>
      <c r="F54" s="13"/>
      <c r="G54"/>
      <c r="H54"/>
      <c r="I54"/>
      <c r="J54"/>
      <c r="K54"/>
    </row>
    <row r="55" spans="1:11" ht="24" customHeight="1">
      <c r="A55"/>
      <c r="B55"/>
      <c r="C55"/>
      <c r="D55"/>
      <c r="E55"/>
      <c r="F55"/>
      <c r="G55"/>
      <c r="H55"/>
      <c r="I55"/>
      <c r="J55"/>
      <c r="K55"/>
    </row>
    <row r="56" spans="1:11" ht="24" customHeight="1">
      <c r="A56" s="10" t="s">
        <v>33</v>
      </c>
      <c r="B56" s="10"/>
      <c r="C56" s="10"/>
      <c r="D56" s="10"/>
      <c r="E56"/>
      <c r="F56"/>
      <c r="G56"/>
      <c r="H56"/>
      <c r="I56"/>
      <c r="J56"/>
      <c r="K56"/>
    </row>
    <row r="57" spans="1:11" ht="24" customHeight="1">
      <c r="A57" s="30" t="s">
        <v>11</v>
      </c>
      <c r="B57" s="31" t="s">
        <v>12</v>
      </c>
      <c r="C57" s="31" t="s">
        <v>13</v>
      </c>
      <c r="D57" s="32" t="s">
        <v>18</v>
      </c>
      <c r="E57"/>
      <c r="F57"/>
      <c r="G57"/>
      <c r="H57"/>
      <c r="I57"/>
      <c r="J57"/>
      <c r="K57"/>
    </row>
    <row r="58" spans="1:11" ht="24" customHeight="1">
      <c r="A58" s="33" t="s">
        <v>19</v>
      </c>
      <c r="B58" s="52"/>
      <c r="C58" s="52"/>
      <c r="D58" s="53"/>
      <c r="E58"/>
      <c r="F58"/>
      <c r="G58"/>
      <c r="H58"/>
      <c r="I58"/>
      <c r="J58"/>
      <c r="K58"/>
    </row>
    <row r="59" spans="1:11" ht="24" customHeight="1">
      <c r="A59" s="42" t="s">
        <v>20</v>
      </c>
      <c r="B59" s="54"/>
      <c r="C59" s="54"/>
      <c r="D59" s="55"/>
      <c r="E59"/>
      <c r="F59"/>
      <c r="G59"/>
      <c r="H59"/>
      <c r="I59"/>
      <c r="J59"/>
      <c r="K59"/>
    </row>
    <row r="60" spans="1:11" ht="24" customHeight="1">
      <c r="A60" s="28" t="s">
        <v>35</v>
      </c>
      <c r="B60" s="56"/>
      <c r="C60" s="56"/>
      <c r="D60" s="57"/>
      <c r="E60"/>
      <c r="F60"/>
      <c r="G60"/>
      <c r="H60"/>
      <c r="I60"/>
      <c r="J60"/>
      <c r="K60"/>
    </row>
    <row r="61" spans="1:11" ht="24" customHeight="1">
      <c r="A61" s="33" t="s">
        <v>22</v>
      </c>
      <c r="B61" s="52"/>
      <c r="C61" s="52"/>
      <c r="D61" s="53"/>
      <c r="E61"/>
      <c r="F61"/>
      <c r="G61"/>
      <c r="H61"/>
      <c r="I61"/>
      <c r="J61"/>
      <c r="K61"/>
    </row>
    <row r="62" spans="1:11" ht="24" customHeight="1">
      <c r="A62" s="42" t="s">
        <v>23</v>
      </c>
      <c r="B62" s="54"/>
      <c r="C62" s="54"/>
      <c r="D62" s="55"/>
      <c r="E62"/>
      <c r="F62"/>
      <c r="G62"/>
      <c r="H62"/>
      <c r="I62"/>
      <c r="J62"/>
      <c r="K62"/>
    </row>
    <row r="63" spans="1:11" ht="24" customHeight="1">
      <c r="A63" s="28" t="s">
        <v>24</v>
      </c>
      <c r="B63" s="56"/>
      <c r="C63" s="56"/>
      <c r="D63" s="57"/>
      <c r="E63"/>
      <c r="F63"/>
      <c r="G63"/>
      <c r="H63" s="24"/>
      <c r="I63"/>
      <c r="J63"/>
      <c r="K63"/>
    </row>
    <row r="64" spans="1:11" ht="24" customHeight="1">
      <c r="A64"/>
      <c r="B64"/>
      <c r="C64"/>
      <c r="D64"/>
      <c r="E64"/>
      <c r="F64"/>
      <c r="G64"/>
      <c r="H64"/>
      <c r="I64"/>
      <c r="J64"/>
      <c r="K64"/>
    </row>
    <row r="65" spans="1:11" ht="24" customHeight="1">
      <c r="A65" s="12" t="s">
        <v>3</v>
      </c>
      <c r="B65" s="12"/>
      <c r="C65" s="12"/>
      <c r="D65" s="12"/>
      <c r="E65" s="12"/>
      <c r="F65" s="12"/>
      <c r="G65" s="12"/>
      <c r="H65" s="12"/>
      <c r="I65"/>
      <c r="J65"/>
      <c r="K65"/>
    </row>
    <row r="66" spans="1:11" ht="42" customHeight="1">
      <c r="A66" s="8" t="s">
        <v>36</v>
      </c>
      <c r="B66" s="8"/>
      <c r="C66" s="8"/>
      <c r="D66" s="8"/>
      <c r="E66" s="8"/>
      <c r="F66" s="8"/>
      <c r="G66" s="8"/>
      <c r="H66" s="8"/>
      <c r="I66"/>
      <c r="J66"/>
      <c r="K66"/>
    </row>
    <row r="67" spans="1:11" ht="30.75" customHeight="1">
      <c r="A67"/>
      <c r="B67"/>
      <c r="C67"/>
      <c r="D67"/>
      <c r="E67"/>
      <c r="F67"/>
      <c r="G67"/>
      <c r="H67"/>
      <c r="I67"/>
      <c r="J67"/>
      <c r="K67"/>
    </row>
    <row r="68" spans="1:11" ht="24" customHeight="1">
      <c r="A68" s="10" t="s">
        <v>3</v>
      </c>
      <c r="B68" s="10"/>
      <c r="C68" s="10"/>
      <c r="D68" s="10"/>
      <c r="E68" s="10"/>
      <c r="F68" s="10"/>
      <c r="G68" s="10"/>
      <c r="H68"/>
      <c r="I68"/>
      <c r="J68"/>
      <c r="K68"/>
    </row>
    <row r="69" spans="1:11" ht="47.25">
      <c r="A69" s="58" t="s">
        <v>11</v>
      </c>
      <c r="B69" s="59" t="s">
        <v>37</v>
      </c>
      <c r="C69" s="60" t="s">
        <v>38</v>
      </c>
      <c r="D69" s="60" t="s">
        <v>39</v>
      </c>
      <c r="E69" s="59" t="s">
        <v>31</v>
      </c>
      <c r="F69" s="59" t="s">
        <v>40</v>
      </c>
      <c r="G69" s="61" t="s">
        <v>41</v>
      </c>
      <c r="H69"/>
      <c r="I69"/>
      <c r="J69"/>
      <c r="K69"/>
    </row>
    <row r="70" spans="1:11" ht="24" customHeight="1">
      <c r="A70" s="33" t="s">
        <v>19</v>
      </c>
      <c r="B70" s="34">
        <f>B12</f>
        <v>0</v>
      </c>
      <c r="C70" s="34">
        <f>D20</f>
        <v>0</v>
      </c>
      <c r="D70" s="34">
        <f t="shared" ref="D70:D75" si="1">D28</f>
        <v>0</v>
      </c>
      <c r="E70" s="52"/>
      <c r="F70" s="62">
        <f t="shared" ref="F70:F75" si="2">D58</f>
        <v>0</v>
      </c>
      <c r="G70" s="41">
        <f t="shared" ref="G70:G75" si="3">SUM(B70:F70)</f>
        <v>0</v>
      </c>
      <c r="H70"/>
      <c r="I70"/>
      <c r="J70"/>
      <c r="K70"/>
    </row>
    <row r="71" spans="1:11" ht="24" customHeight="1">
      <c r="A71" s="42" t="s">
        <v>20</v>
      </c>
      <c r="B71" s="43">
        <f>B12</f>
        <v>0</v>
      </c>
      <c r="C71" s="43">
        <f>D20</f>
        <v>0</v>
      </c>
      <c r="D71" s="43">
        <f t="shared" si="1"/>
        <v>0</v>
      </c>
      <c r="E71" s="43">
        <f>D50</f>
        <v>0</v>
      </c>
      <c r="F71" s="63">
        <f t="shared" si="2"/>
        <v>0</v>
      </c>
      <c r="G71" s="45">
        <f t="shared" si="3"/>
        <v>0</v>
      </c>
      <c r="H71"/>
      <c r="I71"/>
      <c r="J71"/>
      <c r="K71"/>
    </row>
    <row r="72" spans="1:11" ht="24" customHeight="1">
      <c r="A72" s="46" t="s">
        <v>35</v>
      </c>
      <c r="B72" s="47">
        <f>B12</f>
        <v>0</v>
      </c>
      <c r="C72" s="47">
        <f>D20</f>
        <v>0</v>
      </c>
      <c r="D72" s="47">
        <f t="shared" si="1"/>
        <v>0</v>
      </c>
      <c r="E72" s="64"/>
      <c r="F72" s="65">
        <f t="shared" si="2"/>
        <v>0</v>
      </c>
      <c r="G72" s="49">
        <f t="shared" si="3"/>
        <v>0</v>
      </c>
      <c r="H72"/>
      <c r="I72"/>
      <c r="J72"/>
      <c r="K72"/>
    </row>
    <row r="73" spans="1:11" ht="24" customHeight="1">
      <c r="A73" s="33" t="s">
        <v>22</v>
      </c>
      <c r="B73" s="34">
        <f>B13</f>
        <v>0</v>
      </c>
      <c r="C73" s="34">
        <f>D21</f>
        <v>0</v>
      </c>
      <c r="D73" s="34">
        <f t="shared" si="1"/>
        <v>0</v>
      </c>
      <c r="E73" s="52"/>
      <c r="F73" s="62">
        <f t="shared" si="2"/>
        <v>0</v>
      </c>
      <c r="G73" s="41">
        <f t="shared" si="3"/>
        <v>0</v>
      </c>
      <c r="H73"/>
      <c r="I73"/>
      <c r="J73"/>
      <c r="K73"/>
    </row>
    <row r="74" spans="1:11" ht="24" customHeight="1">
      <c r="A74" s="42" t="s">
        <v>23</v>
      </c>
      <c r="B74" s="43">
        <f>B13</f>
        <v>0</v>
      </c>
      <c r="C74" s="43">
        <f>D21</f>
        <v>0</v>
      </c>
      <c r="D74" s="43">
        <f t="shared" si="1"/>
        <v>0</v>
      </c>
      <c r="E74" s="43">
        <f>D51</f>
        <v>0</v>
      </c>
      <c r="F74" s="63">
        <f t="shared" si="2"/>
        <v>0</v>
      </c>
      <c r="G74" s="45">
        <f t="shared" si="3"/>
        <v>0</v>
      </c>
      <c r="H74"/>
      <c r="I74"/>
      <c r="J74"/>
      <c r="K74"/>
    </row>
    <row r="75" spans="1:11" ht="24" customHeight="1">
      <c r="A75" s="28" t="s">
        <v>24</v>
      </c>
      <c r="B75" s="37">
        <f>B13</f>
        <v>0</v>
      </c>
      <c r="C75" s="37">
        <f>D21</f>
        <v>0</v>
      </c>
      <c r="D75" s="37">
        <f t="shared" si="1"/>
        <v>0</v>
      </c>
      <c r="E75" s="56"/>
      <c r="F75" s="66">
        <f t="shared" si="2"/>
        <v>0</v>
      </c>
      <c r="G75" s="29">
        <f t="shared" si="3"/>
        <v>0</v>
      </c>
      <c r="H75" s="24"/>
      <c r="I75"/>
      <c r="J75"/>
      <c r="K75"/>
    </row>
    <row r="76" spans="1:11" ht="24" customHeight="1">
      <c r="A76"/>
      <c r="B76"/>
      <c r="C76"/>
      <c r="D76"/>
      <c r="E76"/>
      <c r="F76"/>
      <c r="G76"/>
      <c r="H76"/>
      <c r="I76"/>
      <c r="J76"/>
      <c r="K76"/>
    </row>
    <row r="77" spans="1:11" ht="24" customHeight="1">
      <c r="A77" s="12" t="s">
        <v>42</v>
      </c>
      <c r="B77" s="12"/>
      <c r="C77" s="12"/>
      <c r="D77" s="12"/>
      <c r="E77" s="12"/>
      <c r="F77" s="12"/>
      <c r="G77" s="12"/>
      <c r="H77" s="12"/>
      <c r="I77"/>
      <c r="J77"/>
      <c r="K77"/>
    </row>
    <row r="78" spans="1:11" ht="24" customHeight="1">
      <c r="A78"/>
      <c r="B78"/>
      <c r="C78"/>
      <c r="D78"/>
      <c r="E78"/>
      <c r="F78"/>
      <c r="G78"/>
      <c r="H78"/>
      <c r="I78"/>
      <c r="J78"/>
      <c r="K78"/>
    </row>
    <row r="79" spans="1:11" ht="24" customHeight="1">
      <c r="A79" s="11" t="s">
        <v>43</v>
      </c>
      <c r="B79" s="11"/>
      <c r="C79" s="11"/>
      <c r="D79" s="11"/>
      <c r="E79" s="11"/>
      <c r="F79" s="11"/>
      <c r="G79" s="11"/>
      <c r="H79" s="11"/>
      <c r="I79"/>
      <c r="J79"/>
      <c r="K79"/>
    </row>
    <row r="80" spans="1:11">
      <c r="A80"/>
      <c r="B80"/>
      <c r="C80"/>
      <c r="D80"/>
      <c r="E80"/>
      <c r="F80"/>
      <c r="G80"/>
      <c r="H80"/>
      <c r="I80"/>
      <c r="J80"/>
      <c r="K80"/>
    </row>
    <row r="81" spans="1:11" ht="31.5" customHeight="1">
      <c r="A81" s="7" t="s">
        <v>44</v>
      </c>
      <c r="B81" s="7"/>
      <c r="C81" s="7"/>
      <c r="D81" s="7"/>
      <c r="E81" s="68"/>
      <c r="F81"/>
      <c r="G81"/>
      <c r="H81"/>
      <c r="I81"/>
      <c r="J81"/>
      <c r="K81"/>
    </row>
    <row r="82" spans="1:11" ht="31.5">
      <c r="A82" s="69" t="s">
        <v>11</v>
      </c>
      <c r="B82" s="70" t="s">
        <v>12</v>
      </c>
      <c r="C82" s="71" t="s">
        <v>45</v>
      </c>
      <c r="D82" s="72" t="s">
        <v>18</v>
      </c>
      <c r="E82"/>
      <c r="F82"/>
      <c r="G82"/>
      <c r="H82"/>
      <c r="I82"/>
      <c r="J82"/>
      <c r="K82"/>
    </row>
    <row r="83" spans="1:11" ht="24" customHeight="1">
      <c r="A83" s="33" t="s">
        <v>19</v>
      </c>
      <c r="B83" s="34">
        <f t="shared" ref="B83:B88" si="4">G70</f>
        <v>0</v>
      </c>
      <c r="C83" s="73">
        <f t="shared" ref="C83:C88" si="5">1/12</f>
        <v>8.3333333333333329E-2</v>
      </c>
      <c r="D83" s="41">
        <f t="shared" ref="D83:D88" si="6">B83*C83</f>
        <v>0</v>
      </c>
      <c r="E83"/>
      <c r="F83"/>
      <c r="G83"/>
      <c r="H83"/>
      <c r="I83"/>
      <c r="J83"/>
      <c r="K83"/>
    </row>
    <row r="84" spans="1:11" ht="24" customHeight="1">
      <c r="A84" s="42" t="s">
        <v>20</v>
      </c>
      <c r="B84" s="43">
        <f t="shared" si="4"/>
        <v>0</v>
      </c>
      <c r="C84" s="74">
        <f t="shared" si="5"/>
        <v>8.3333333333333329E-2</v>
      </c>
      <c r="D84" s="45">
        <f t="shared" si="6"/>
        <v>0</v>
      </c>
      <c r="E84"/>
      <c r="F84"/>
      <c r="G84"/>
      <c r="H84"/>
      <c r="I84"/>
      <c r="J84"/>
      <c r="K84"/>
    </row>
    <row r="85" spans="1:11" ht="24" customHeight="1">
      <c r="A85" s="46" t="s">
        <v>35</v>
      </c>
      <c r="B85" s="47">
        <f t="shared" si="4"/>
        <v>0</v>
      </c>
      <c r="C85" s="75">
        <f t="shared" si="5"/>
        <v>8.3333333333333329E-2</v>
      </c>
      <c r="D85" s="49">
        <f t="shared" si="6"/>
        <v>0</v>
      </c>
      <c r="E85"/>
      <c r="F85"/>
      <c r="G85"/>
      <c r="H85"/>
      <c r="I85"/>
      <c r="J85"/>
      <c r="K85"/>
    </row>
    <row r="86" spans="1:11" ht="24" customHeight="1">
      <c r="A86" s="33" t="s">
        <v>22</v>
      </c>
      <c r="B86" s="34">
        <f t="shared" si="4"/>
        <v>0</v>
      </c>
      <c r="C86" s="73">
        <f t="shared" si="5"/>
        <v>8.3333333333333329E-2</v>
      </c>
      <c r="D86" s="41">
        <f t="shared" si="6"/>
        <v>0</v>
      </c>
      <c r="E86"/>
      <c r="F86"/>
      <c r="G86"/>
      <c r="H86"/>
      <c r="I86"/>
      <c r="J86"/>
      <c r="K86"/>
    </row>
    <row r="87" spans="1:11" ht="24" customHeight="1">
      <c r="A87" s="42" t="s">
        <v>23</v>
      </c>
      <c r="B87" s="43">
        <f t="shared" si="4"/>
        <v>0</v>
      </c>
      <c r="C87" s="74">
        <f t="shared" si="5"/>
        <v>8.3333333333333329E-2</v>
      </c>
      <c r="D87" s="45">
        <f t="shared" si="6"/>
        <v>0</v>
      </c>
      <c r="E87"/>
      <c r="F87"/>
      <c r="G87"/>
      <c r="H87"/>
      <c r="I87"/>
      <c r="J87"/>
      <c r="K87"/>
    </row>
    <row r="88" spans="1:11" ht="24" customHeight="1">
      <c r="A88" s="28" t="s">
        <v>24</v>
      </c>
      <c r="B88" s="37">
        <f t="shared" si="4"/>
        <v>0</v>
      </c>
      <c r="C88" s="76">
        <f t="shared" si="5"/>
        <v>8.3333333333333329E-2</v>
      </c>
      <c r="D88" s="29">
        <f t="shared" si="6"/>
        <v>0</v>
      </c>
      <c r="E88"/>
      <c r="F88"/>
      <c r="G88"/>
      <c r="H88"/>
      <c r="I88"/>
      <c r="J88"/>
      <c r="K88"/>
    </row>
    <row r="89" spans="1:11">
      <c r="A89"/>
      <c r="B89"/>
      <c r="C89"/>
      <c r="D89"/>
      <c r="E89"/>
      <c r="F89"/>
      <c r="G89"/>
      <c r="H89"/>
      <c r="I89"/>
      <c r="J89"/>
      <c r="K89"/>
    </row>
    <row r="90" spans="1:11" ht="36.75" customHeight="1">
      <c r="A90" s="7" t="s">
        <v>46</v>
      </c>
      <c r="B90" s="7"/>
      <c r="C90" s="7"/>
      <c r="D90" s="7"/>
      <c r="E90"/>
      <c r="F90"/>
      <c r="G90"/>
      <c r="H90"/>
      <c r="I90"/>
      <c r="J90"/>
      <c r="K90"/>
    </row>
    <row r="91" spans="1:11" ht="30.75" customHeight="1">
      <c r="A91" s="69" t="s">
        <v>11</v>
      </c>
      <c r="B91" s="70" t="s">
        <v>12</v>
      </c>
      <c r="C91" s="71" t="s">
        <v>45</v>
      </c>
      <c r="D91" s="72" t="s">
        <v>18</v>
      </c>
      <c r="E91"/>
      <c r="F91"/>
      <c r="G91"/>
      <c r="H91"/>
      <c r="I91"/>
      <c r="J91"/>
      <c r="K91"/>
    </row>
    <row r="92" spans="1:11" ht="24" customHeight="1">
      <c r="A92" s="33" t="s">
        <v>19</v>
      </c>
      <c r="B92" s="34">
        <f t="shared" ref="B92:B97" si="7">G70</f>
        <v>0</v>
      </c>
      <c r="C92" s="73">
        <f t="shared" ref="C92:C97" si="8">1/12</f>
        <v>8.3333333333333329E-2</v>
      </c>
      <c r="D92" s="41">
        <f t="shared" ref="D92:D97" si="9">B92*C92</f>
        <v>0</v>
      </c>
      <c r="E92"/>
      <c r="F92"/>
      <c r="G92"/>
      <c r="H92"/>
      <c r="I92"/>
      <c r="J92"/>
      <c r="K92"/>
    </row>
    <row r="93" spans="1:11" ht="24" customHeight="1">
      <c r="A93" s="42" t="s">
        <v>20</v>
      </c>
      <c r="B93" s="43">
        <f t="shared" si="7"/>
        <v>0</v>
      </c>
      <c r="C93" s="74">
        <f t="shared" si="8"/>
        <v>8.3333333333333329E-2</v>
      </c>
      <c r="D93" s="45">
        <f t="shared" si="9"/>
        <v>0</v>
      </c>
      <c r="E93"/>
      <c r="F93"/>
      <c r="G93"/>
      <c r="H93"/>
      <c r="I93"/>
      <c r="J93"/>
      <c r="K93"/>
    </row>
    <row r="94" spans="1:11" ht="24" customHeight="1">
      <c r="A94" s="46" t="s">
        <v>35</v>
      </c>
      <c r="B94" s="47">
        <f t="shared" si="7"/>
        <v>0</v>
      </c>
      <c r="C94" s="75">
        <f t="shared" si="8"/>
        <v>8.3333333333333329E-2</v>
      </c>
      <c r="D94" s="49">
        <f t="shared" si="9"/>
        <v>0</v>
      </c>
      <c r="E94"/>
      <c r="F94"/>
      <c r="G94"/>
      <c r="H94"/>
      <c r="I94"/>
      <c r="J94"/>
      <c r="K94"/>
    </row>
    <row r="95" spans="1:11" ht="24" customHeight="1">
      <c r="A95" s="33" t="s">
        <v>22</v>
      </c>
      <c r="B95" s="34">
        <f t="shared" si="7"/>
        <v>0</v>
      </c>
      <c r="C95" s="73">
        <f t="shared" si="8"/>
        <v>8.3333333333333329E-2</v>
      </c>
      <c r="D95" s="41">
        <f t="shared" si="9"/>
        <v>0</v>
      </c>
      <c r="E95"/>
      <c r="F95"/>
      <c r="G95"/>
      <c r="H95"/>
      <c r="I95"/>
      <c r="J95"/>
      <c r="K95"/>
    </row>
    <row r="96" spans="1:11" ht="24" customHeight="1">
      <c r="A96" s="42" t="s">
        <v>23</v>
      </c>
      <c r="B96" s="43">
        <f t="shared" si="7"/>
        <v>0</v>
      </c>
      <c r="C96" s="74">
        <f t="shared" si="8"/>
        <v>8.3333333333333329E-2</v>
      </c>
      <c r="D96" s="45">
        <f t="shared" si="9"/>
        <v>0</v>
      </c>
      <c r="E96"/>
      <c r="F96"/>
      <c r="G96"/>
      <c r="H96"/>
      <c r="I96"/>
      <c r="J96"/>
      <c r="K96"/>
    </row>
    <row r="97" spans="1:11" ht="24" customHeight="1">
      <c r="A97" s="28" t="s">
        <v>24</v>
      </c>
      <c r="B97" s="37">
        <f t="shared" si="7"/>
        <v>0</v>
      </c>
      <c r="C97" s="76">
        <f t="shared" si="8"/>
        <v>8.3333333333333329E-2</v>
      </c>
      <c r="D97" s="29">
        <f t="shared" si="9"/>
        <v>0</v>
      </c>
      <c r="E97"/>
      <c r="F97"/>
      <c r="G97"/>
      <c r="H97"/>
      <c r="I97"/>
      <c r="J97"/>
      <c r="K97"/>
    </row>
    <row r="98" spans="1:11" ht="38.25" customHeight="1">
      <c r="A98"/>
      <c r="B98"/>
      <c r="C98"/>
      <c r="D98"/>
      <c r="E98"/>
      <c r="F98"/>
      <c r="G98"/>
      <c r="H98"/>
      <c r="I98"/>
      <c r="J98"/>
      <c r="K98"/>
    </row>
    <row r="99" spans="1:11" ht="24" customHeight="1">
      <c r="A99" s="7" t="s">
        <v>47</v>
      </c>
      <c r="B99" s="7"/>
      <c r="C99" s="7"/>
      <c r="D99" s="7"/>
      <c r="E99" s="7"/>
      <c r="F99"/>
      <c r="G99"/>
      <c r="H99"/>
      <c r="I99"/>
      <c r="J99"/>
      <c r="K99"/>
    </row>
    <row r="100" spans="1:11" ht="30" customHeight="1">
      <c r="A100" s="69" t="s">
        <v>11</v>
      </c>
      <c r="B100" s="70" t="s">
        <v>12</v>
      </c>
      <c r="C100" s="71" t="s">
        <v>48</v>
      </c>
      <c r="D100" s="71" t="s">
        <v>45</v>
      </c>
      <c r="E100" s="72" t="s">
        <v>18</v>
      </c>
      <c r="F100"/>
      <c r="G100"/>
      <c r="H100"/>
      <c r="I100"/>
      <c r="J100"/>
      <c r="K100"/>
    </row>
    <row r="101" spans="1:11" ht="24" customHeight="1">
      <c r="A101" s="33" t="s">
        <v>19</v>
      </c>
      <c r="B101" s="34">
        <f t="shared" ref="B101:B106" si="10">G70</f>
        <v>0</v>
      </c>
      <c r="C101" s="35">
        <f t="shared" ref="C101:C106" si="11">1/3</f>
        <v>0.33333333333333331</v>
      </c>
      <c r="D101" s="73">
        <f t="shared" ref="D101:D106" si="12">1/12</f>
        <v>8.3333333333333329E-2</v>
      </c>
      <c r="E101" s="41">
        <f t="shared" ref="E101:E106" si="13">B101*C101*D101</f>
        <v>0</v>
      </c>
      <c r="F101"/>
      <c r="G101"/>
      <c r="H101"/>
      <c r="I101"/>
      <c r="J101"/>
      <c r="K101"/>
    </row>
    <row r="102" spans="1:11" ht="24" customHeight="1">
      <c r="A102" s="42" t="s">
        <v>20</v>
      </c>
      <c r="B102" s="43">
        <f t="shared" si="10"/>
        <v>0</v>
      </c>
      <c r="C102" s="77">
        <f t="shared" si="11"/>
        <v>0.33333333333333331</v>
      </c>
      <c r="D102" s="74">
        <f t="shared" si="12"/>
        <v>8.3333333333333329E-2</v>
      </c>
      <c r="E102" s="45">
        <f t="shared" si="13"/>
        <v>0</v>
      </c>
      <c r="F102"/>
      <c r="G102"/>
      <c r="H102"/>
      <c r="I102"/>
      <c r="J102"/>
      <c r="K102"/>
    </row>
    <row r="103" spans="1:11" ht="24" customHeight="1">
      <c r="A103" s="46" t="s">
        <v>35</v>
      </c>
      <c r="B103" s="47">
        <f t="shared" si="10"/>
        <v>0</v>
      </c>
      <c r="C103" s="78">
        <f t="shared" si="11"/>
        <v>0.33333333333333331</v>
      </c>
      <c r="D103" s="75">
        <f t="shared" si="12"/>
        <v>8.3333333333333329E-2</v>
      </c>
      <c r="E103" s="49">
        <f t="shared" si="13"/>
        <v>0</v>
      </c>
      <c r="F103"/>
      <c r="G103"/>
      <c r="H103"/>
      <c r="I103"/>
      <c r="J103"/>
      <c r="K103"/>
    </row>
    <row r="104" spans="1:11" ht="24" customHeight="1">
      <c r="A104" s="33" t="s">
        <v>22</v>
      </c>
      <c r="B104" s="34">
        <f t="shared" si="10"/>
        <v>0</v>
      </c>
      <c r="C104" s="35">
        <f t="shared" si="11"/>
        <v>0.33333333333333331</v>
      </c>
      <c r="D104" s="73">
        <f t="shared" si="12"/>
        <v>8.3333333333333329E-2</v>
      </c>
      <c r="E104" s="41">
        <f t="shared" si="13"/>
        <v>0</v>
      </c>
      <c r="F104"/>
      <c r="G104"/>
      <c r="H104"/>
      <c r="I104"/>
      <c r="J104"/>
      <c r="K104"/>
    </row>
    <row r="105" spans="1:11" ht="24" customHeight="1">
      <c r="A105" s="42" t="s">
        <v>23</v>
      </c>
      <c r="B105" s="43">
        <f t="shared" si="10"/>
        <v>0</v>
      </c>
      <c r="C105" s="77">
        <f t="shared" si="11"/>
        <v>0.33333333333333331</v>
      </c>
      <c r="D105" s="74">
        <f t="shared" si="12"/>
        <v>8.3333333333333329E-2</v>
      </c>
      <c r="E105" s="45">
        <f t="shared" si="13"/>
        <v>0</v>
      </c>
      <c r="F105"/>
      <c r="G105"/>
      <c r="H105"/>
      <c r="I105"/>
      <c r="J105"/>
      <c r="K105"/>
    </row>
    <row r="106" spans="1:11" ht="24" customHeight="1">
      <c r="A106" s="28" t="s">
        <v>24</v>
      </c>
      <c r="B106" s="37">
        <f t="shared" si="10"/>
        <v>0</v>
      </c>
      <c r="C106" s="38">
        <f t="shared" si="11"/>
        <v>0.33333333333333331</v>
      </c>
      <c r="D106" s="76">
        <f t="shared" si="12"/>
        <v>8.3333333333333329E-2</v>
      </c>
      <c r="E106" s="29">
        <f t="shared" si="13"/>
        <v>0</v>
      </c>
      <c r="F106"/>
      <c r="G106"/>
      <c r="H106"/>
      <c r="I106"/>
      <c r="J106"/>
      <c r="K106"/>
    </row>
    <row r="107" spans="1:11" ht="24" customHeight="1">
      <c r="A107"/>
      <c r="B107"/>
      <c r="C107"/>
      <c r="D107"/>
      <c r="E107"/>
      <c r="F107"/>
      <c r="G107"/>
      <c r="H107"/>
      <c r="I107"/>
      <c r="J107"/>
      <c r="K107"/>
    </row>
    <row r="108" spans="1:11" ht="24" customHeight="1">
      <c r="A108" s="10" t="s">
        <v>43</v>
      </c>
      <c r="B108" s="10"/>
      <c r="C108" s="10"/>
      <c r="D108" s="10"/>
      <c r="E108" s="10"/>
      <c r="F108"/>
      <c r="G108"/>
      <c r="H108"/>
      <c r="I108"/>
      <c r="J108"/>
      <c r="K108"/>
    </row>
    <row r="109" spans="1:11" ht="24" customHeight="1">
      <c r="A109" s="69" t="s">
        <v>11</v>
      </c>
      <c r="B109" s="70" t="s">
        <v>49</v>
      </c>
      <c r="C109" s="70" t="s">
        <v>50</v>
      </c>
      <c r="D109" s="70" t="s">
        <v>51</v>
      </c>
      <c r="E109" s="72" t="s">
        <v>41</v>
      </c>
      <c r="F109"/>
      <c r="G109"/>
      <c r="H109"/>
      <c r="I109"/>
      <c r="J109"/>
      <c r="K109"/>
    </row>
    <row r="110" spans="1:11" ht="24" customHeight="1">
      <c r="A110" s="33" t="s">
        <v>19</v>
      </c>
      <c r="B110" s="34">
        <f t="shared" ref="B110:B115" si="14">D83</f>
        <v>0</v>
      </c>
      <c r="C110" s="34">
        <f t="shared" ref="C110:C115" si="15">D92</f>
        <v>0</v>
      </c>
      <c r="D110" s="34">
        <f t="shared" ref="D110:D115" si="16">E101</f>
        <v>0</v>
      </c>
      <c r="E110" s="41">
        <f t="shared" ref="E110:E115" si="17">SUM(B110:D110)</f>
        <v>0</v>
      </c>
      <c r="F110"/>
      <c r="G110"/>
      <c r="H110"/>
      <c r="I110"/>
      <c r="J110"/>
      <c r="K110"/>
    </row>
    <row r="111" spans="1:11" ht="24" customHeight="1">
      <c r="A111" s="42" t="s">
        <v>20</v>
      </c>
      <c r="B111" s="43">
        <f t="shared" si="14"/>
        <v>0</v>
      </c>
      <c r="C111" s="43">
        <f t="shared" si="15"/>
        <v>0</v>
      </c>
      <c r="D111" s="43">
        <f t="shared" si="16"/>
        <v>0</v>
      </c>
      <c r="E111" s="45">
        <f t="shared" si="17"/>
        <v>0</v>
      </c>
      <c r="F111"/>
      <c r="G111"/>
      <c r="H111"/>
      <c r="I111"/>
      <c r="J111"/>
      <c r="K111"/>
    </row>
    <row r="112" spans="1:11" ht="24" customHeight="1">
      <c r="A112" s="46" t="s">
        <v>35</v>
      </c>
      <c r="B112" s="47">
        <f t="shared" si="14"/>
        <v>0</v>
      </c>
      <c r="C112" s="47">
        <f t="shared" si="15"/>
        <v>0</v>
      </c>
      <c r="D112" s="47">
        <f t="shared" si="16"/>
        <v>0</v>
      </c>
      <c r="E112" s="49">
        <f t="shared" si="17"/>
        <v>0</v>
      </c>
      <c r="F112"/>
      <c r="G112"/>
      <c r="H112"/>
      <c r="I112"/>
      <c r="J112"/>
      <c r="K112"/>
    </row>
    <row r="113" spans="1:11" ht="24" customHeight="1">
      <c r="A113" s="33" t="s">
        <v>22</v>
      </c>
      <c r="B113" s="34">
        <f t="shared" si="14"/>
        <v>0</v>
      </c>
      <c r="C113" s="34">
        <f t="shared" si="15"/>
        <v>0</v>
      </c>
      <c r="D113" s="34">
        <f t="shared" si="16"/>
        <v>0</v>
      </c>
      <c r="E113" s="41">
        <f t="shared" si="17"/>
        <v>0</v>
      </c>
      <c r="F113"/>
      <c r="G113"/>
      <c r="H113"/>
      <c r="I113"/>
      <c r="J113"/>
      <c r="K113"/>
    </row>
    <row r="114" spans="1:11" ht="24" customHeight="1">
      <c r="A114" s="42" t="s">
        <v>23</v>
      </c>
      <c r="B114" s="43">
        <f t="shared" si="14"/>
        <v>0</v>
      </c>
      <c r="C114" s="43">
        <f t="shared" si="15"/>
        <v>0</v>
      </c>
      <c r="D114" s="43">
        <f t="shared" si="16"/>
        <v>0</v>
      </c>
      <c r="E114" s="45">
        <f t="shared" si="17"/>
        <v>0</v>
      </c>
      <c r="F114"/>
      <c r="G114"/>
      <c r="H114"/>
      <c r="I114"/>
      <c r="J114"/>
      <c r="K114"/>
    </row>
    <row r="115" spans="1:11" ht="24" customHeight="1">
      <c r="A115" s="28" t="s">
        <v>24</v>
      </c>
      <c r="B115" s="37">
        <f t="shared" si="14"/>
        <v>0</v>
      </c>
      <c r="C115" s="37">
        <f t="shared" si="15"/>
        <v>0</v>
      </c>
      <c r="D115" s="37">
        <f t="shared" si="16"/>
        <v>0</v>
      </c>
      <c r="E115" s="29">
        <f t="shared" si="17"/>
        <v>0</v>
      </c>
      <c r="F115"/>
      <c r="G115"/>
      <c r="H115" s="24"/>
      <c r="I115"/>
      <c r="J115"/>
      <c r="K115"/>
    </row>
    <row r="116" spans="1:11" ht="24" customHeight="1">
      <c r="A116"/>
      <c r="B116"/>
      <c r="C116"/>
      <c r="D116"/>
      <c r="E116"/>
      <c r="F116"/>
      <c r="G116"/>
      <c r="H116"/>
      <c r="I116"/>
      <c r="J116"/>
      <c r="K116"/>
    </row>
    <row r="117" spans="1:11" ht="24" customHeight="1">
      <c r="A117" s="11" t="s">
        <v>52</v>
      </c>
      <c r="B117" s="11"/>
      <c r="C117" s="11"/>
      <c r="D117" s="11"/>
      <c r="E117" s="11"/>
      <c r="F117" s="11"/>
      <c r="G117" s="11"/>
      <c r="H117" s="11"/>
      <c r="I117"/>
      <c r="J117"/>
      <c r="K117"/>
    </row>
    <row r="118" spans="1:11" ht="51.75" customHeight="1">
      <c r="A118" s="13" t="s">
        <v>53</v>
      </c>
      <c r="B118" s="13"/>
      <c r="C118" s="13"/>
      <c r="D118" s="13"/>
      <c r="E118" s="13"/>
      <c r="F118" s="13"/>
      <c r="G118" s="13"/>
      <c r="H118" s="13"/>
      <c r="I118"/>
      <c r="J118"/>
      <c r="K118"/>
    </row>
    <row r="119" spans="1:11" ht="24" customHeight="1">
      <c r="A119"/>
      <c r="B119"/>
      <c r="C119"/>
      <c r="D119"/>
      <c r="E119"/>
      <c r="F119"/>
      <c r="G119"/>
      <c r="H119"/>
      <c r="I119"/>
      <c r="J119"/>
      <c r="K119"/>
    </row>
    <row r="120" spans="1:11" ht="24" customHeight="1">
      <c r="A120" s="10" t="s">
        <v>54</v>
      </c>
      <c r="B120" s="10"/>
      <c r="C120"/>
      <c r="D120"/>
      <c r="E120"/>
      <c r="F120"/>
      <c r="G120"/>
      <c r="H120"/>
      <c r="I120"/>
      <c r="J120"/>
      <c r="K120"/>
    </row>
    <row r="121" spans="1:11" ht="24" customHeight="1">
      <c r="A121" s="69" t="s">
        <v>55</v>
      </c>
      <c r="B121" s="72" t="s">
        <v>13</v>
      </c>
      <c r="C121"/>
      <c r="D121"/>
      <c r="E121"/>
      <c r="F121"/>
      <c r="G121"/>
      <c r="H121"/>
      <c r="I121"/>
      <c r="J121"/>
      <c r="K121"/>
    </row>
    <row r="122" spans="1:11" ht="24" customHeight="1">
      <c r="A122" s="33" t="s">
        <v>56</v>
      </c>
      <c r="B122" s="79">
        <v>0.2</v>
      </c>
      <c r="C122"/>
      <c r="D122"/>
      <c r="E122"/>
      <c r="F122"/>
      <c r="G122"/>
      <c r="H122"/>
      <c r="I122"/>
      <c r="J122"/>
      <c r="K122"/>
    </row>
    <row r="123" spans="1:11" ht="24" customHeight="1">
      <c r="A123" s="42" t="s">
        <v>57</v>
      </c>
      <c r="B123" s="80">
        <v>2.5000000000000001E-2</v>
      </c>
      <c r="C123"/>
      <c r="D123"/>
      <c r="E123"/>
      <c r="F123"/>
      <c r="G123"/>
      <c r="H123"/>
      <c r="I123"/>
      <c r="J123"/>
      <c r="K123"/>
    </row>
    <row r="124" spans="1:11" ht="24" customHeight="1">
      <c r="A124" s="42" t="s">
        <v>58</v>
      </c>
      <c r="B124" s="81"/>
      <c r="C124"/>
      <c r="D124"/>
      <c r="E124"/>
      <c r="F124"/>
      <c r="G124"/>
      <c r="H124"/>
      <c r="I124"/>
      <c r="J124"/>
      <c r="K124"/>
    </row>
    <row r="125" spans="1:11" ht="24" customHeight="1">
      <c r="A125" s="42" t="s">
        <v>59</v>
      </c>
      <c r="B125" s="80">
        <v>1.4999999999999999E-2</v>
      </c>
      <c r="C125"/>
      <c r="D125"/>
      <c r="E125"/>
      <c r="F125"/>
      <c r="G125"/>
      <c r="H125"/>
      <c r="I125"/>
      <c r="J125"/>
      <c r="K125"/>
    </row>
    <row r="126" spans="1:11" ht="24" customHeight="1">
      <c r="A126" s="42" t="s">
        <v>60</v>
      </c>
      <c r="B126" s="80">
        <v>0.01</v>
      </c>
      <c r="C126"/>
      <c r="D126"/>
      <c r="E126"/>
      <c r="F126"/>
      <c r="G126"/>
      <c r="H126"/>
      <c r="I126"/>
      <c r="J126"/>
      <c r="K126"/>
    </row>
    <row r="127" spans="1:11" ht="24" customHeight="1">
      <c r="A127" s="42" t="s">
        <v>61</v>
      </c>
      <c r="B127" s="80">
        <v>6.0000000000000001E-3</v>
      </c>
      <c r="C127"/>
      <c r="D127"/>
      <c r="E127"/>
      <c r="F127"/>
      <c r="G127"/>
      <c r="H127"/>
      <c r="I127"/>
      <c r="J127"/>
      <c r="K127"/>
    </row>
    <row r="128" spans="1:11" ht="24" customHeight="1">
      <c r="A128" s="42" t="s">
        <v>62</v>
      </c>
      <c r="B128" s="80">
        <v>2E-3</v>
      </c>
      <c r="C128"/>
      <c r="D128"/>
      <c r="E128"/>
      <c r="F128"/>
      <c r="G128"/>
      <c r="H128"/>
      <c r="I128"/>
      <c r="J128"/>
      <c r="K128"/>
    </row>
    <row r="129" spans="1:11" ht="24" customHeight="1">
      <c r="A129" s="28" t="s">
        <v>63</v>
      </c>
      <c r="B129" s="82">
        <v>0.08</v>
      </c>
      <c r="C129"/>
      <c r="D129"/>
      <c r="E129"/>
      <c r="F129"/>
      <c r="G129"/>
      <c r="H129"/>
      <c r="I129"/>
      <c r="J129"/>
      <c r="K129"/>
    </row>
    <row r="130" spans="1:11" ht="24" customHeight="1">
      <c r="A130" s="83" t="s">
        <v>64</v>
      </c>
      <c r="B130" s="84">
        <f>SUM(B122:B129)</f>
        <v>0.33800000000000002</v>
      </c>
      <c r="C130"/>
      <c r="D130"/>
      <c r="E130"/>
      <c r="F130"/>
      <c r="G130"/>
      <c r="H130"/>
      <c r="I130"/>
      <c r="J130"/>
      <c r="K130"/>
    </row>
    <row r="131" spans="1:11" ht="24" customHeight="1">
      <c r="A131"/>
      <c r="B131"/>
      <c r="C131"/>
      <c r="D131"/>
      <c r="E131"/>
      <c r="F131"/>
      <c r="G131"/>
      <c r="H131"/>
      <c r="I131"/>
      <c r="J131"/>
      <c r="K131"/>
    </row>
    <row r="132" spans="1:11" ht="24" customHeight="1">
      <c r="A132" s="10" t="s">
        <v>65</v>
      </c>
      <c r="B132" s="10"/>
      <c r="C132" s="10"/>
      <c r="D132" s="10"/>
      <c r="E132"/>
      <c r="F132"/>
      <c r="G132"/>
      <c r="H132"/>
      <c r="I132"/>
      <c r="J132"/>
      <c r="K132"/>
    </row>
    <row r="133" spans="1:11" ht="24" customHeight="1">
      <c r="A133" s="69" t="s">
        <v>11</v>
      </c>
      <c r="B133" s="70" t="s">
        <v>12</v>
      </c>
      <c r="C133" s="70" t="s">
        <v>13</v>
      </c>
      <c r="D133" s="72" t="s">
        <v>18</v>
      </c>
      <c r="E133"/>
      <c r="F133"/>
      <c r="G133"/>
      <c r="H133"/>
      <c r="I133"/>
      <c r="J133"/>
      <c r="K133"/>
    </row>
    <row r="134" spans="1:11" ht="24" customHeight="1">
      <c r="A134" s="33" t="s">
        <v>19</v>
      </c>
      <c r="B134" s="34">
        <f t="shared" ref="B134:B139" si="18">G70+E110</f>
        <v>0</v>
      </c>
      <c r="C134" s="85">
        <f t="shared" ref="C134:C139" si="19">SUM($B$122:$B$128)</f>
        <v>0.25800000000000001</v>
      </c>
      <c r="D134" s="41">
        <f t="shared" ref="D134:D139" si="20">B134*C134</f>
        <v>0</v>
      </c>
      <c r="E134"/>
      <c r="F134"/>
      <c r="G134"/>
      <c r="H134"/>
      <c r="I134"/>
      <c r="J134"/>
      <c r="K134"/>
    </row>
    <row r="135" spans="1:11" ht="24" customHeight="1">
      <c r="A135" s="42" t="s">
        <v>20</v>
      </c>
      <c r="B135" s="43">
        <f t="shared" si="18"/>
        <v>0</v>
      </c>
      <c r="C135" s="86">
        <f t="shared" si="19"/>
        <v>0.25800000000000001</v>
      </c>
      <c r="D135" s="45">
        <f t="shared" si="20"/>
        <v>0</v>
      </c>
      <c r="E135"/>
      <c r="F135"/>
      <c r="G135"/>
      <c r="H135"/>
      <c r="I135"/>
      <c r="J135"/>
      <c r="K135"/>
    </row>
    <row r="136" spans="1:11" ht="24" customHeight="1">
      <c r="A136" s="46" t="s">
        <v>35</v>
      </c>
      <c r="B136" s="47">
        <f t="shared" si="18"/>
        <v>0</v>
      </c>
      <c r="C136" s="87">
        <f t="shared" si="19"/>
        <v>0.25800000000000001</v>
      </c>
      <c r="D136" s="49">
        <f t="shared" si="20"/>
        <v>0</v>
      </c>
      <c r="E136"/>
      <c r="F136"/>
      <c r="G136"/>
      <c r="H136"/>
      <c r="I136"/>
      <c r="J136"/>
      <c r="K136"/>
    </row>
    <row r="137" spans="1:11" ht="24" customHeight="1">
      <c r="A137" s="33" t="s">
        <v>22</v>
      </c>
      <c r="B137" s="34">
        <f t="shared" si="18"/>
        <v>0</v>
      </c>
      <c r="C137" s="85">
        <f t="shared" si="19"/>
        <v>0.25800000000000001</v>
      </c>
      <c r="D137" s="41">
        <f t="shared" si="20"/>
        <v>0</v>
      </c>
      <c r="E137"/>
      <c r="F137"/>
      <c r="G137"/>
      <c r="H137"/>
      <c r="I137"/>
      <c r="J137"/>
      <c r="K137"/>
    </row>
    <row r="138" spans="1:11" ht="24" customHeight="1">
      <c r="A138" s="42" t="s">
        <v>23</v>
      </c>
      <c r="B138" s="43">
        <f t="shared" si="18"/>
        <v>0</v>
      </c>
      <c r="C138" s="86">
        <f t="shared" si="19"/>
        <v>0.25800000000000001</v>
      </c>
      <c r="D138" s="45">
        <f t="shared" si="20"/>
        <v>0</v>
      </c>
      <c r="E138"/>
      <c r="F138"/>
      <c r="G138"/>
      <c r="H138"/>
      <c r="I138"/>
      <c r="J138"/>
      <c r="K138"/>
    </row>
    <row r="139" spans="1:11" ht="24" customHeight="1">
      <c r="A139" s="28" t="s">
        <v>24</v>
      </c>
      <c r="B139" s="37">
        <f t="shared" si="18"/>
        <v>0</v>
      </c>
      <c r="C139" s="88">
        <f t="shared" si="19"/>
        <v>0.25800000000000001</v>
      </c>
      <c r="D139" s="29">
        <f t="shared" si="20"/>
        <v>0</v>
      </c>
      <c r="E139"/>
      <c r="F139"/>
      <c r="G139"/>
      <c r="H139"/>
      <c r="I139"/>
      <c r="J139"/>
      <c r="K139"/>
    </row>
    <row r="140" spans="1:11" ht="24" customHeight="1">
      <c r="A140"/>
      <c r="B140"/>
      <c r="C140"/>
      <c r="D140"/>
      <c r="E140"/>
      <c r="F140"/>
      <c r="G140"/>
      <c r="H140"/>
      <c r="I140"/>
      <c r="J140"/>
      <c r="K140"/>
    </row>
    <row r="141" spans="1:11" ht="24" customHeight="1">
      <c r="A141" s="10" t="s">
        <v>66</v>
      </c>
      <c r="B141" s="10"/>
      <c r="C141" s="10"/>
      <c r="D141" s="10"/>
      <c r="E141"/>
      <c r="F141"/>
      <c r="G141"/>
      <c r="H141"/>
      <c r="I141"/>
      <c r="J141"/>
      <c r="K141"/>
    </row>
    <row r="142" spans="1:11" ht="24" customHeight="1">
      <c r="A142" s="69" t="s">
        <v>11</v>
      </c>
      <c r="B142" s="70" t="s">
        <v>12</v>
      </c>
      <c r="C142" s="70" t="s">
        <v>13</v>
      </c>
      <c r="D142" s="72" t="s">
        <v>18</v>
      </c>
      <c r="E142"/>
      <c r="F142"/>
      <c r="G142"/>
      <c r="H142"/>
      <c r="I142"/>
      <c r="J142"/>
      <c r="K142"/>
    </row>
    <row r="143" spans="1:11" ht="24" customHeight="1">
      <c r="A143" s="33" t="s">
        <v>19</v>
      </c>
      <c r="B143" s="34">
        <f t="shared" ref="B143:B148" si="21">G70+E110</f>
        <v>0</v>
      </c>
      <c r="C143" s="73">
        <f t="shared" ref="C143:C148" si="22">$B$129</f>
        <v>0.08</v>
      </c>
      <c r="D143" s="41">
        <f t="shared" ref="D143:D148" si="23">B143*C143</f>
        <v>0</v>
      </c>
      <c r="E143"/>
      <c r="F143"/>
      <c r="G143"/>
      <c r="H143"/>
      <c r="I143"/>
      <c r="J143"/>
      <c r="K143"/>
    </row>
    <row r="144" spans="1:11" ht="24" customHeight="1">
      <c r="A144" s="42" t="s">
        <v>20</v>
      </c>
      <c r="B144" s="43">
        <f t="shared" si="21"/>
        <v>0</v>
      </c>
      <c r="C144" s="74">
        <f t="shared" si="22"/>
        <v>0.08</v>
      </c>
      <c r="D144" s="45">
        <f t="shared" si="23"/>
        <v>0</v>
      </c>
      <c r="E144"/>
      <c r="F144"/>
      <c r="G144"/>
      <c r="H144"/>
      <c r="I144"/>
      <c r="J144"/>
      <c r="K144"/>
    </row>
    <row r="145" spans="1:11" ht="24" customHeight="1">
      <c r="A145" s="46" t="s">
        <v>35</v>
      </c>
      <c r="B145" s="47">
        <f t="shared" si="21"/>
        <v>0</v>
      </c>
      <c r="C145" s="75">
        <f t="shared" si="22"/>
        <v>0.08</v>
      </c>
      <c r="D145" s="49">
        <f t="shared" si="23"/>
        <v>0</v>
      </c>
      <c r="E145"/>
      <c r="F145"/>
      <c r="G145"/>
      <c r="H145"/>
      <c r="I145"/>
      <c r="J145"/>
      <c r="K145"/>
    </row>
    <row r="146" spans="1:11" ht="24" customHeight="1">
      <c r="A146" s="33" t="s">
        <v>22</v>
      </c>
      <c r="B146" s="34">
        <f t="shared" si="21"/>
        <v>0</v>
      </c>
      <c r="C146" s="73">
        <f t="shared" si="22"/>
        <v>0.08</v>
      </c>
      <c r="D146" s="41">
        <f t="shared" si="23"/>
        <v>0</v>
      </c>
      <c r="E146"/>
      <c r="F146"/>
      <c r="G146"/>
      <c r="H146"/>
      <c r="I146"/>
      <c r="J146"/>
      <c r="K146"/>
    </row>
    <row r="147" spans="1:11" ht="24" customHeight="1">
      <c r="A147" s="42" t="s">
        <v>23</v>
      </c>
      <c r="B147" s="43">
        <f t="shared" si="21"/>
        <v>0</v>
      </c>
      <c r="C147" s="74">
        <f t="shared" si="22"/>
        <v>0.08</v>
      </c>
      <c r="D147" s="45">
        <f t="shared" si="23"/>
        <v>0</v>
      </c>
      <c r="E147"/>
      <c r="F147"/>
      <c r="G147"/>
      <c r="H147"/>
      <c r="I147"/>
      <c r="J147"/>
      <c r="K147"/>
    </row>
    <row r="148" spans="1:11" ht="24" customHeight="1">
      <c r="A148" s="28" t="s">
        <v>24</v>
      </c>
      <c r="B148" s="37">
        <f t="shared" si="21"/>
        <v>0</v>
      </c>
      <c r="C148" s="76">
        <f t="shared" si="22"/>
        <v>0.08</v>
      </c>
      <c r="D148" s="29">
        <f t="shared" si="23"/>
        <v>0</v>
      </c>
      <c r="E148"/>
      <c r="F148"/>
      <c r="G148"/>
      <c r="H148"/>
      <c r="I148"/>
      <c r="J148"/>
      <c r="K148"/>
    </row>
    <row r="149" spans="1:11" ht="24" customHeight="1">
      <c r="A149"/>
      <c r="B149"/>
      <c r="C149"/>
      <c r="D149"/>
      <c r="E149"/>
      <c r="F149"/>
      <c r="G149"/>
      <c r="H149"/>
      <c r="I149"/>
      <c r="J149"/>
      <c r="K149"/>
    </row>
    <row r="150" spans="1:11" ht="24" customHeight="1">
      <c r="A150" s="10" t="s">
        <v>52</v>
      </c>
      <c r="B150" s="10"/>
      <c r="C150" s="10"/>
      <c r="D150" s="10"/>
      <c r="E150"/>
      <c r="F150"/>
      <c r="G150"/>
      <c r="H150"/>
      <c r="I150"/>
      <c r="J150"/>
      <c r="K150"/>
    </row>
    <row r="151" spans="1:11" ht="24" customHeight="1">
      <c r="A151" s="69" t="s">
        <v>11</v>
      </c>
      <c r="B151" s="70" t="s">
        <v>67</v>
      </c>
      <c r="C151" s="70" t="s">
        <v>63</v>
      </c>
      <c r="D151" s="72" t="s">
        <v>41</v>
      </c>
      <c r="E151"/>
      <c r="F151"/>
      <c r="G151"/>
      <c r="H151"/>
      <c r="I151"/>
      <c r="J151"/>
      <c r="K151"/>
    </row>
    <row r="152" spans="1:11" ht="24" customHeight="1">
      <c r="A152" s="33" t="s">
        <v>19</v>
      </c>
      <c r="B152" s="34">
        <f t="shared" ref="B152:B157" si="24">D134</f>
        <v>0</v>
      </c>
      <c r="C152" s="34">
        <f t="shared" ref="C152:C157" si="25">D143</f>
        <v>0</v>
      </c>
      <c r="D152" s="41">
        <f t="shared" ref="D152:D157" si="26">B152+C152</f>
        <v>0</v>
      </c>
      <c r="E152"/>
      <c r="F152"/>
      <c r="G152"/>
      <c r="H152"/>
      <c r="I152"/>
      <c r="J152"/>
      <c r="K152"/>
    </row>
    <row r="153" spans="1:11" ht="24" customHeight="1">
      <c r="A153" s="42" t="s">
        <v>20</v>
      </c>
      <c r="B153" s="43">
        <f t="shared" si="24"/>
        <v>0</v>
      </c>
      <c r="C153" s="43">
        <f t="shared" si="25"/>
        <v>0</v>
      </c>
      <c r="D153" s="45">
        <f t="shared" si="26"/>
        <v>0</v>
      </c>
      <c r="E153"/>
      <c r="F153"/>
      <c r="G153"/>
      <c r="H153"/>
      <c r="I153"/>
      <c r="J153"/>
      <c r="K153"/>
    </row>
    <row r="154" spans="1:11" ht="24" customHeight="1">
      <c r="A154" s="46" t="s">
        <v>35</v>
      </c>
      <c r="B154" s="47">
        <f t="shared" si="24"/>
        <v>0</v>
      </c>
      <c r="C154" s="47">
        <f t="shared" si="25"/>
        <v>0</v>
      </c>
      <c r="D154" s="49">
        <f t="shared" si="26"/>
        <v>0</v>
      </c>
      <c r="E154"/>
      <c r="F154"/>
      <c r="G154"/>
      <c r="H154"/>
      <c r="I154"/>
      <c r="J154"/>
      <c r="K154"/>
    </row>
    <row r="155" spans="1:11" ht="24" customHeight="1">
      <c r="A155" s="33" t="s">
        <v>22</v>
      </c>
      <c r="B155" s="34">
        <f t="shared" si="24"/>
        <v>0</v>
      </c>
      <c r="C155" s="34">
        <f t="shared" si="25"/>
        <v>0</v>
      </c>
      <c r="D155" s="41">
        <f t="shared" si="26"/>
        <v>0</v>
      </c>
      <c r="E155"/>
      <c r="F155"/>
      <c r="G155"/>
      <c r="H155"/>
      <c r="I155"/>
      <c r="J155"/>
      <c r="K155"/>
    </row>
    <row r="156" spans="1:11" ht="24" customHeight="1">
      <c r="A156" s="42" t="s">
        <v>23</v>
      </c>
      <c r="B156" s="43">
        <f t="shared" si="24"/>
        <v>0</v>
      </c>
      <c r="C156" s="43">
        <f t="shared" si="25"/>
        <v>0</v>
      </c>
      <c r="D156" s="45">
        <f t="shared" si="26"/>
        <v>0</v>
      </c>
      <c r="E156"/>
      <c r="F156"/>
      <c r="G156"/>
      <c r="H156"/>
      <c r="I156"/>
      <c r="J156"/>
      <c r="K156"/>
    </row>
    <row r="157" spans="1:11" ht="24" customHeight="1">
      <c r="A157" s="28" t="s">
        <v>24</v>
      </c>
      <c r="B157" s="37">
        <f t="shared" si="24"/>
        <v>0</v>
      </c>
      <c r="C157" s="37">
        <f t="shared" si="25"/>
        <v>0</v>
      </c>
      <c r="D157" s="29">
        <f t="shared" si="26"/>
        <v>0</v>
      </c>
      <c r="E157"/>
      <c r="F157"/>
      <c r="G157"/>
      <c r="H157" s="24"/>
      <c r="I157"/>
      <c r="J157"/>
      <c r="K157"/>
    </row>
    <row r="158" spans="1:11" ht="24" customHeight="1">
      <c r="A158"/>
      <c r="B158"/>
      <c r="C158"/>
      <c r="D158"/>
      <c r="E158"/>
      <c r="F158"/>
      <c r="G158"/>
      <c r="H158"/>
      <c r="I158"/>
      <c r="J158"/>
      <c r="K158"/>
    </row>
    <row r="159" spans="1:11" ht="24" customHeight="1">
      <c r="A159" s="11" t="s">
        <v>68</v>
      </c>
      <c r="B159" s="11"/>
      <c r="C159" s="11"/>
      <c r="D159" s="11"/>
      <c r="E159" s="11"/>
      <c r="F159" s="11"/>
      <c r="G159" s="11"/>
      <c r="H159" s="11"/>
      <c r="I159"/>
      <c r="J159"/>
      <c r="K159"/>
    </row>
    <row r="160" spans="1:11" ht="72.75" customHeight="1">
      <c r="A160" s="13" t="s">
        <v>69</v>
      </c>
      <c r="B160" s="13"/>
      <c r="C160" s="13"/>
      <c r="D160" s="13"/>
      <c r="E160" s="13"/>
      <c r="F160" s="13"/>
      <c r="G160" s="13"/>
      <c r="H160" s="13"/>
      <c r="I160"/>
      <c r="J160"/>
      <c r="K160"/>
    </row>
    <row r="161" spans="1:11" ht="24" customHeight="1">
      <c r="A161"/>
      <c r="B161"/>
      <c r="C161"/>
      <c r="D161"/>
      <c r="E161"/>
      <c r="F161"/>
      <c r="G161"/>
      <c r="H161"/>
      <c r="I161"/>
      <c r="J161"/>
      <c r="K161"/>
    </row>
    <row r="162" spans="1:11" ht="24" customHeight="1">
      <c r="A162" s="9" t="s">
        <v>70</v>
      </c>
      <c r="B162" s="9"/>
      <c r="C162" s="9"/>
      <c r="D162" s="9"/>
      <c r="E162" s="9"/>
      <c r="F162" s="9"/>
      <c r="G162" s="24"/>
      <c r="H162"/>
      <c r="I162"/>
      <c r="J162"/>
      <c r="K162"/>
    </row>
    <row r="163" spans="1:11" ht="36" customHeight="1">
      <c r="A163"/>
      <c r="B163"/>
      <c r="C163"/>
      <c r="D163"/>
      <c r="E163"/>
      <c r="F163"/>
      <c r="G163"/>
      <c r="H163"/>
      <c r="I163"/>
      <c r="J163"/>
      <c r="K163"/>
    </row>
    <row r="164" spans="1:11" ht="24" customHeight="1">
      <c r="A164" s="10" t="s">
        <v>71</v>
      </c>
      <c r="B164" s="10"/>
      <c r="C164" s="10"/>
      <c r="D164" s="10"/>
      <c r="E164" s="10"/>
      <c r="F164"/>
      <c r="G164"/>
      <c r="H164"/>
      <c r="I164"/>
      <c r="J164"/>
      <c r="K164"/>
    </row>
    <row r="165" spans="1:11" ht="31.5">
      <c r="A165" s="69" t="s">
        <v>11</v>
      </c>
      <c r="B165" s="70" t="s">
        <v>72</v>
      </c>
      <c r="C165" s="70" t="s">
        <v>73</v>
      </c>
      <c r="D165" s="71" t="s">
        <v>74</v>
      </c>
      <c r="E165" s="72" t="s">
        <v>75</v>
      </c>
      <c r="F165"/>
      <c r="G165"/>
      <c r="H165"/>
      <c r="I165"/>
      <c r="J165"/>
      <c r="K165"/>
    </row>
    <row r="166" spans="1:11" ht="24" customHeight="1">
      <c r="A166" s="33" t="s">
        <v>19</v>
      </c>
      <c r="B166" s="34"/>
      <c r="C166" s="89">
        <v>2</v>
      </c>
      <c r="D166" s="89">
        <v>15</v>
      </c>
      <c r="E166" s="41">
        <f t="shared" ref="E166:E171" si="27">B166*C166*D166</f>
        <v>0</v>
      </c>
      <c r="F166"/>
      <c r="G166"/>
      <c r="H166"/>
      <c r="I166"/>
      <c r="J166"/>
      <c r="K166"/>
    </row>
    <row r="167" spans="1:11" ht="24" customHeight="1">
      <c r="A167" s="42" t="s">
        <v>20</v>
      </c>
      <c r="B167" s="43">
        <f t="shared" ref="B167:C171" si="28">B166</f>
        <v>0</v>
      </c>
      <c r="C167" s="90">
        <f t="shared" si="28"/>
        <v>2</v>
      </c>
      <c r="D167" s="90">
        <v>15</v>
      </c>
      <c r="E167" s="45">
        <f t="shared" si="27"/>
        <v>0</v>
      </c>
      <c r="F167"/>
      <c r="G167"/>
      <c r="H167"/>
      <c r="I167"/>
      <c r="J167"/>
      <c r="K167"/>
    </row>
    <row r="168" spans="1:11" ht="24" customHeight="1">
      <c r="A168" s="46" t="s">
        <v>35</v>
      </c>
      <c r="B168" s="47">
        <f t="shared" si="28"/>
        <v>0</v>
      </c>
      <c r="C168" s="91">
        <f t="shared" si="28"/>
        <v>2</v>
      </c>
      <c r="D168" s="91">
        <v>22</v>
      </c>
      <c r="E168" s="49">
        <f t="shared" si="27"/>
        <v>0</v>
      </c>
      <c r="F168"/>
      <c r="G168"/>
      <c r="H168"/>
      <c r="I168"/>
      <c r="J168"/>
      <c r="K168"/>
    </row>
    <row r="169" spans="1:11" ht="24" customHeight="1">
      <c r="A169" s="33" t="s">
        <v>22</v>
      </c>
      <c r="B169" s="34">
        <f t="shared" si="28"/>
        <v>0</v>
      </c>
      <c r="C169" s="89">
        <f t="shared" si="28"/>
        <v>2</v>
      </c>
      <c r="D169" s="89">
        <v>15</v>
      </c>
      <c r="E169" s="41">
        <f t="shared" si="27"/>
        <v>0</v>
      </c>
      <c r="F169"/>
      <c r="G169"/>
      <c r="H169"/>
      <c r="I169"/>
      <c r="J169"/>
      <c r="K169"/>
    </row>
    <row r="170" spans="1:11" ht="24" customHeight="1">
      <c r="A170" s="42" t="s">
        <v>23</v>
      </c>
      <c r="B170" s="43">
        <f t="shared" si="28"/>
        <v>0</v>
      </c>
      <c r="C170" s="90">
        <f t="shared" si="28"/>
        <v>2</v>
      </c>
      <c r="D170" s="90">
        <v>15</v>
      </c>
      <c r="E170" s="45">
        <f t="shared" si="27"/>
        <v>0</v>
      </c>
      <c r="F170"/>
      <c r="G170"/>
      <c r="H170"/>
      <c r="I170"/>
      <c r="J170"/>
      <c r="K170"/>
    </row>
    <row r="171" spans="1:11" ht="24" customHeight="1">
      <c r="A171" s="28" t="s">
        <v>24</v>
      </c>
      <c r="B171" s="37">
        <f t="shared" si="28"/>
        <v>0</v>
      </c>
      <c r="C171" s="92">
        <f t="shared" si="28"/>
        <v>2</v>
      </c>
      <c r="D171" s="92">
        <v>22</v>
      </c>
      <c r="E171" s="29">
        <f t="shared" si="27"/>
        <v>0</v>
      </c>
      <c r="F171"/>
      <c r="G171"/>
      <c r="H171"/>
      <c r="I171"/>
      <c r="J171"/>
      <c r="K171"/>
    </row>
    <row r="172" spans="1:11" ht="24" customHeight="1">
      <c r="A172"/>
      <c r="B172"/>
      <c r="C172"/>
      <c r="D172"/>
      <c r="E172"/>
      <c r="F172"/>
      <c r="G172"/>
      <c r="H172"/>
      <c r="I172"/>
      <c r="J172"/>
      <c r="K172"/>
    </row>
    <row r="173" spans="1:11" ht="24" customHeight="1">
      <c r="A173" s="10" t="s">
        <v>76</v>
      </c>
      <c r="B173" s="10"/>
      <c r="C173" s="10"/>
      <c r="D173" s="10"/>
      <c r="E173" s="10"/>
      <c r="F173"/>
      <c r="G173"/>
      <c r="H173"/>
      <c r="I173"/>
      <c r="J173"/>
      <c r="K173"/>
    </row>
    <row r="174" spans="1:11" ht="24" customHeight="1">
      <c r="A174" s="69" t="s">
        <v>11</v>
      </c>
      <c r="B174" s="70" t="s">
        <v>12</v>
      </c>
      <c r="C174" s="70" t="s">
        <v>77</v>
      </c>
      <c r="D174" s="70" t="s">
        <v>13</v>
      </c>
      <c r="E174" s="72" t="s">
        <v>78</v>
      </c>
      <c r="F174"/>
      <c r="G174"/>
      <c r="H174"/>
      <c r="I174"/>
      <c r="J174"/>
      <c r="K174"/>
    </row>
    <row r="175" spans="1:11" ht="24" customHeight="1">
      <c r="A175" s="33" t="s">
        <v>19</v>
      </c>
      <c r="B175" s="34">
        <f>B12</f>
        <v>0</v>
      </c>
      <c r="C175" s="40">
        <v>0.5</v>
      </c>
      <c r="D175" s="40">
        <v>0.06</v>
      </c>
      <c r="E175" s="41">
        <f t="shared" ref="E175:E180" si="29">B175*C175*D175</f>
        <v>0</v>
      </c>
      <c r="F175"/>
      <c r="G175"/>
      <c r="H175"/>
      <c r="I175"/>
      <c r="J175"/>
      <c r="K175"/>
    </row>
    <row r="176" spans="1:11" ht="24" customHeight="1">
      <c r="A176" s="42" t="s">
        <v>20</v>
      </c>
      <c r="B176" s="43">
        <f>B12</f>
        <v>0</v>
      </c>
      <c r="C176" s="44">
        <v>0.5</v>
      </c>
      <c r="D176" s="44">
        <v>0.06</v>
      </c>
      <c r="E176" s="45">
        <f t="shared" si="29"/>
        <v>0</v>
      </c>
      <c r="F176"/>
      <c r="G176"/>
      <c r="H176"/>
      <c r="I176"/>
      <c r="J176"/>
      <c r="K176"/>
    </row>
    <row r="177" spans="1:11" ht="24" customHeight="1">
      <c r="A177" s="46" t="s">
        <v>35</v>
      </c>
      <c r="B177" s="47">
        <f>B12</f>
        <v>0</v>
      </c>
      <c r="C177" s="48">
        <v>1</v>
      </c>
      <c r="D177" s="48">
        <v>0.06</v>
      </c>
      <c r="E177" s="49">
        <f t="shared" si="29"/>
        <v>0</v>
      </c>
      <c r="F177"/>
      <c r="G177"/>
      <c r="H177"/>
      <c r="I177"/>
      <c r="J177"/>
      <c r="K177"/>
    </row>
    <row r="178" spans="1:11" ht="24" customHeight="1">
      <c r="A178" s="33" t="s">
        <v>22</v>
      </c>
      <c r="B178" s="34">
        <f>B13</f>
        <v>0</v>
      </c>
      <c r="C178" s="40">
        <v>0.5</v>
      </c>
      <c r="D178" s="40">
        <v>0.06</v>
      </c>
      <c r="E178" s="41">
        <f t="shared" si="29"/>
        <v>0</v>
      </c>
      <c r="F178"/>
      <c r="G178"/>
      <c r="H178"/>
      <c r="I178"/>
      <c r="J178"/>
      <c r="K178"/>
    </row>
    <row r="179" spans="1:11" ht="24" customHeight="1">
      <c r="A179" s="42" t="s">
        <v>23</v>
      </c>
      <c r="B179" s="43">
        <f>B13</f>
        <v>0</v>
      </c>
      <c r="C179" s="44">
        <v>0.5</v>
      </c>
      <c r="D179" s="44">
        <v>0.06</v>
      </c>
      <c r="E179" s="45">
        <f t="shared" si="29"/>
        <v>0</v>
      </c>
      <c r="F179"/>
      <c r="G179"/>
      <c r="H179"/>
      <c r="I179"/>
      <c r="J179"/>
      <c r="K179"/>
    </row>
    <row r="180" spans="1:11" ht="24" customHeight="1">
      <c r="A180" s="28" t="s">
        <v>24</v>
      </c>
      <c r="B180" s="37">
        <f>B13</f>
        <v>0</v>
      </c>
      <c r="C180" s="50">
        <v>1</v>
      </c>
      <c r="D180" s="50">
        <v>0.06</v>
      </c>
      <c r="E180" s="29">
        <f t="shared" si="29"/>
        <v>0</v>
      </c>
      <c r="F180"/>
      <c r="G180"/>
      <c r="H180"/>
      <c r="I180"/>
      <c r="J180"/>
      <c r="K180"/>
    </row>
    <row r="181" spans="1:11" ht="24" customHeight="1">
      <c r="A181"/>
      <c r="B181"/>
      <c r="C181"/>
      <c r="D181"/>
      <c r="E181"/>
      <c r="F181"/>
      <c r="G181"/>
      <c r="H181"/>
      <c r="I181"/>
      <c r="J181"/>
      <c r="K181"/>
    </row>
    <row r="182" spans="1:11" ht="24" customHeight="1">
      <c r="A182" s="10" t="s">
        <v>79</v>
      </c>
      <c r="B182" s="10"/>
      <c r="C182" s="10"/>
      <c r="D182" s="10"/>
      <c r="E182"/>
      <c r="F182"/>
      <c r="G182"/>
      <c r="H182"/>
      <c r="I182"/>
      <c r="J182"/>
      <c r="K182"/>
    </row>
    <row r="183" spans="1:11" ht="24" customHeight="1">
      <c r="A183" s="69" t="s">
        <v>11</v>
      </c>
      <c r="B183" s="70" t="s">
        <v>75</v>
      </c>
      <c r="C183" s="70" t="s">
        <v>80</v>
      </c>
      <c r="D183" s="72" t="s">
        <v>81</v>
      </c>
      <c r="E183"/>
      <c r="F183"/>
      <c r="G183"/>
      <c r="H183"/>
      <c r="I183"/>
      <c r="J183"/>
      <c r="K183"/>
    </row>
    <row r="184" spans="1:11" ht="24" customHeight="1">
      <c r="A184" s="33" t="s">
        <v>19</v>
      </c>
      <c r="B184" s="34">
        <f t="shared" ref="B184:B189" si="30">E166</f>
        <v>0</v>
      </c>
      <c r="C184" s="34">
        <f t="shared" ref="C184:C189" si="31">E175</f>
        <v>0</v>
      </c>
      <c r="D184" s="41">
        <f t="shared" ref="D184:D189" si="32">B184-C184</f>
        <v>0</v>
      </c>
      <c r="E184"/>
      <c r="F184"/>
      <c r="G184"/>
      <c r="H184"/>
      <c r="I184"/>
      <c r="J184"/>
      <c r="K184"/>
    </row>
    <row r="185" spans="1:11" ht="24" customHeight="1">
      <c r="A185" s="42" t="s">
        <v>20</v>
      </c>
      <c r="B185" s="43">
        <f t="shared" si="30"/>
        <v>0</v>
      </c>
      <c r="C185" s="43">
        <f t="shared" si="31"/>
        <v>0</v>
      </c>
      <c r="D185" s="45">
        <f t="shared" si="32"/>
        <v>0</v>
      </c>
      <c r="E185"/>
      <c r="F185"/>
      <c r="G185"/>
      <c r="H185"/>
      <c r="I185"/>
      <c r="J185"/>
      <c r="K185"/>
    </row>
    <row r="186" spans="1:11" ht="24" customHeight="1">
      <c r="A186" s="46" t="s">
        <v>35</v>
      </c>
      <c r="B186" s="47">
        <f t="shared" si="30"/>
        <v>0</v>
      </c>
      <c r="C186" s="47">
        <f t="shared" si="31"/>
        <v>0</v>
      </c>
      <c r="D186" s="49">
        <f t="shared" si="32"/>
        <v>0</v>
      </c>
      <c r="E186"/>
      <c r="F186"/>
      <c r="G186"/>
      <c r="H186"/>
      <c r="I186"/>
      <c r="J186"/>
      <c r="K186"/>
    </row>
    <row r="187" spans="1:11" ht="24" customHeight="1">
      <c r="A187" s="33" t="s">
        <v>22</v>
      </c>
      <c r="B187" s="34">
        <f t="shared" si="30"/>
        <v>0</v>
      </c>
      <c r="C187" s="34">
        <f t="shared" si="31"/>
        <v>0</v>
      </c>
      <c r="D187" s="41">
        <f t="shared" si="32"/>
        <v>0</v>
      </c>
      <c r="E187"/>
      <c r="F187"/>
      <c r="G187"/>
      <c r="H187"/>
      <c r="I187"/>
      <c r="J187"/>
      <c r="K187"/>
    </row>
    <row r="188" spans="1:11" ht="24" customHeight="1">
      <c r="A188" s="42" t="s">
        <v>23</v>
      </c>
      <c r="B188" s="43">
        <f t="shared" si="30"/>
        <v>0</v>
      </c>
      <c r="C188" s="43">
        <f t="shared" si="31"/>
        <v>0</v>
      </c>
      <c r="D188" s="45">
        <f t="shared" si="32"/>
        <v>0</v>
      </c>
      <c r="E188"/>
      <c r="F188"/>
      <c r="G188"/>
      <c r="H188"/>
      <c r="I188"/>
      <c r="J188"/>
      <c r="K188"/>
    </row>
    <row r="189" spans="1:11" ht="24" customHeight="1">
      <c r="A189" s="28" t="s">
        <v>24</v>
      </c>
      <c r="B189" s="37">
        <f t="shared" si="30"/>
        <v>0</v>
      </c>
      <c r="C189" s="37">
        <f t="shared" si="31"/>
        <v>0</v>
      </c>
      <c r="D189" s="29">
        <f t="shared" si="32"/>
        <v>0</v>
      </c>
      <c r="E189"/>
      <c r="F189"/>
      <c r="G189"/>
      <c r="H189" s="24"/>
      <c r="I189"/>
      <c r="J189"/>
      <c r="K189"/>
    </row>
    <row r="190" spans="1:11" ht="24" customHeight="1">
      <c r="A190"/>
      <c r="B190"/>
      <c r="C190"/>
      <c r="D190"/>
      <c r="E190"/>
      <c r="F190"/>
      <c r="G190"/>
      <c r="H190"/>
      <c r="I190"/>
      <c r="J190"/>
      <c r="K190"/>
    </row>
    <row r="191" spans="1:11" ht="24" customHeight="1">
      <c r="A191" s="9" t="s">
        <v>82</v>
      </c>
      <c r="B191" s="9"/>
      <c r="C191" s="9"/>
      <c r="D191" s="9"/>
      <c r="E191" s="9"/>
      <c r="F191" s="9"/>
      <c r="G191" s="24"/>
      <c r="H191"/>
      <c r="I191"/>
      <c r="J191"/>
      <c r="K191"/>
    </row>
    <row r="192" spans="1:11" ht="31.5" customHeight="1">
      <c r="A192"/>
      <c r="B192"/>
      <c r="C192"/>
      <c r="D192"/>
      <c r="E192"/>
      <c r="F192"/>
      <c r="G192"/>
      <c r="H192"/>
      <c r="I192"/>
      <c r="J192"/>
      <c r="K192"/>
    </row>
    <row r="193" spans="1:11" ht="24" customHeight="1">
      <c r="A193" s="10" t="s">
        <v>82</v>
      </c>
      <c r="B193" s="10"/>
      <c r="C193" s="10"/>
      <c r="D193" s="10"/>
      <c r="E193"/>
      <c r="F193"/>
      <c r="G193"/>
      <c r="H193"/>
      <c r="I193"/>
      <c r="J193"/>
      <c r="K193"/>
    </row>
    <row r="194" spans="1:11" ht="27" customHeight="1">
      <c r="A194" s="30" t="s">
        <v>11</v>
      </c>
      <c r="B194" s="31" t="s">
        <v>83</v>
      </c>
      <c r="C194" s="51" t="s">
        <v>74</v>
      </c>
      <c r="D194" s="32" t="s">
        <v>18</v>
      </c>
      <c r="E194"/>
      <c r="F194"/>
      <c r="G194"/>
      <c r="H194"/>
      <c r="I194"/>
      <c r="J194"/>
      <c r="K194"/>
    </row>
    <row r="195" spans="1:11" ht="24" customHeight="1">
      <c r="A195" s="33" t="s">
        <v>19</v>
      </c>
      <c r="B195" s="34"/>
      <c r="C195" s="89">
        <f t="shared" ref="C195:C200" si="33">D166</f>
        <v>15</v>
      </c>
      <c r="D195" s="41">
        <f t="shared" ref="D195:D200" si="34">B195*C195</f>
        <v>0</v>
      </c>
      <c r="E195"/>
      <c r="F195"/>
      <c r="G195"/>
      <c r="H195"/>
      <c r="I195"/>
      <c r="J195"/>
      <c r="K195"/>
    </row>
    <row r="196" spans="1:11" ht="24" customHeight="1">
      <c r="A196" s="42" t="s">
        <v>20</v>
      </c>
      <c r="B196" s="43">
        <f>B195</f>
        <v>0</v>
      </c>
      <c r="C196" s="90">
        <f t="shared" si="33"/>
        <v>15</v>
      </c>
      <c r="D196" s="45">
        <f t="shared" si="34"/>
        <v>0</v>
      </c>
      <c r="E196"/>
      <c r="F196"/>
      <c r="G196"/>
      <c r="H196"/>
      <c r="I196"/>
      <c r="J196"/>
      <c r="K196"/>
    </row>
    <row r="197" spans="1:11" ht="24" customHeight="1">
      <c r="A197" s="28" t="s">
        <v>35</v>
      </c>
      <c r="B197" s="37">
        <f>B196</f>
        <v>0</v>
      </c>
      <c r="C197" s="92">
        <f t="shared" si="33"/>
        <v>22</v>
      </c>
      <c r="D197" s="29">
        <f t="shared" si="34"/>
        <v>0</v>
      </c>
      <c r="E197"/>
      <c r="F197"/>
      <c r="G197"/>
      <c r="H197"/>
      <c r="I197"/>
      <c r="J197"/>
      <c r="K197"/>
    </row>
    <row r="198" spans="1:11" ht="24" customHeight="1">
      <c r="A198" s="33" t="s">
        <v>22</v>
      </c>
      <c r="B198" s="34">
        <f>B197</f>
        <v>0</v>
      </c>
      <c r="C198" s="89">
        <f t="shared" si="33"/>
        <v>15</v>
      </c>
      <c r="D198" s="41">
        <f t="shared" si="34"/>
        <v>0</v>
      </c>
      <c r="E198"/>
      <c r="F198"/>
      <c r="G198"/>
      <c r="H198"/>
      <c r="I198"/>
      <c r="J198"/>
      <c r="K198"/>
    </row>
    <row r="199" spans="1:11" ht="24" customHeight="1">
      <c r="A199" s="42" t="s">
        <v>23</v>
      </c>
      <c r="B199" s="43">
        <f>B198</f>
        <v>0</v>
      </c>
      <c r="C199" s="90">
        <f t="shared" si="33"/>
        <v>15</v>
      </c>
      <c r="D199" s="45">
        <f t="shared" si="34"/>
        <v>0</v>
      </c>
      <c r="E199"/>
      <c r="F199"/>
      <c r="G199"/>
      <c r="H199"/>
      <c r="I199"/>
      <c r="J199"/>
      <c r="K199"/>
    </row>
    <row r="200" spans="1:11" ht="24" customHeight="1">
      <c r="A200" s="28" t="s">
        <v>24</v>
      </c>
      <c r="B200" s="37">
        <f>B199</f>
        <v>0</v>
      </c>
      <c r="C200" s="92">
        <f t="shared" si="33"/>
        <v>22</v>
      </c>
      <c r="D200" s="29">
        <f t="shared" si="34"/>
        <v>0</v>
      </c>
      <c r="E200"/>
      <c r="F200"/>
      <c r="G200"/>
      <c r="H200"/>
      <c r="I200"/>
      <c r="J200"/>
      <c r="K200"/>
    </row>
    <row r="201" spans="1:11" ht="24" customHeight="1">
      <c r="A201"/>
      <c r="B201"/>
      <c r="C201"/>
      <c r="D201"/>
      <c r="E201"/>
      <c r="F201"/>
      <c r="G201"/>
      <c r="H201"/>
      <c r="I201"/>
      <c r="J201"/>
      <c r="K201"/>
    </row>
    <row r="202" spans="1:11" ht="24" customHeight="1">
      <c r="A202" s="10" t="s">
        <v>84</v>
      </c>
      <c r="B202" s="10"/>
      <c r="C202" s="10"/>
      <c r="D202" s="10"/>
      <c r="E202"/>
      <c r="F202"/>
      <c r="G202"/>
      <c r="H202"/>
      <c r="I202"/>
      <c r="J202"/>
      <c r="K202"/>
    </row>
    <row r="203" spans="1:11" ht="24" customHeight="1">
      <c r="A203" s="69" t="s">
        <v>11</v>
      </c>
      <c r="B203" s="70" t="s">
        <v>12</v>
      </c>
      <c r="C203" s="70" t="s">
        <v>13</v>
      </c>
      <c r="D203" s="72" t="s">
        <v>78</v>
      </c>
      <c r="E203"/>
      <c r="F203"/>
      <c r="G203"/>
      <c r="H203"/>
      <c r="I203"/>
      <c r="J203"/>
      <c r="K203"/>
    </row>
    <row r="204" spans="1:11" ht="24" customHeight="1">
      <c r="A204" s="33" t="s">
        <v>19</v>
      </c>
      <c r="B204" s="34">
        <f t="shared" ref="B204:B209" si="35">D195</f>
        <v>0</v>
      </c>
      <c r="C204" s="40"/>
      <c r="D204" s="41">
        <f t="shared" ref="D204:D209" si="36">B204*C204</f>
        <v>0</v>
      </c>
      <c r="E204"/>
      <c r="F204"/>
      <c r="G204"/>
      <c r="H204"/>
      <c r="I204"/>
      <c r="J204"/>
      <c r="K204"/>
    </row>
    <row r="205" spans="1:11" ht="24" customHeight="1">
      <c r="A205" s="42" t="s">
        <v>20</v>
      </c>
      <c r="B205" s="43">
        <f t="shared" si="35"/>
        <v>0</v>
      </c>
      <c r="C205" s="44">
        <f>C204</f>
        <v>0</v>
      </c>
      <c r="D205" s="45">
        <f t="shared" si="36"/>
        <v>0</v>
      </c>
      <c r="E205"/>
      <c r="F205"/>
      <c r="G205"/>
      <c r="H205"/>
      <c r="I205"/>
      <c r="J205"/>
      <c r="K205"/>
    </row>
    <row r="206" spans="1:11" ht="24" customHeight="1">
      <c r="A206" s="42" t="s">
        <v>35</v>
      </c>
      <c r="B206" s="43">
        <f t="shared" si="35"/>
        <v>0</v>
      </c>
      <c r="C206" s="44">
        <f>C205</f>
        <v>0</v>
      </c>
      <c r="D206" s="45">
        <f t="shared" si="36"/>
        <v>0</v>
      </c>
      <c r="E206"/>
      <c r="F206"/>
      <c r="G206"/>
      <c r="H206"/>
      <c r="I206"/>
      <c r="J206"/>
      <c r="K206"/>
    </row>
    <row r="207" spans="1:11" ht="24" customHeight="1">
      <c r="A207" s="42" t="s">
        <v>22</v>
      </c>
      <c r="B207" s="43">
        <f t="shared" si="35"/>
        <v>0</v>
      </c>
      <c r="C207" s="44">
        <f>C206</f>
        <v>0</v>
      </c>
      <c r="D207" s="45">
        <f t="shared" si="36"/>
        <v>0</v>
      </c>
      <c r="E207"/>
      <c r="F207"/>
      <c r="G207"/>
      <c r="H207"/>
      <c r="I207"/>
      <c r="J207"/>
      <c r="K207"/>
    </row>
    <row r="208" spans="1:11" ht="24" customHeight="1">
      <c r="A208" s="42" t="s">
        <v>23</v>
      </c>
      <c r="B208" s="43">
        <f t="shared" si="35"/>
        <v>0</v>
      </c>
      <c r="C208" s="44">
        <f>C207</f>
        <v>0</v>
      </c>
      <c r="D208" s="45">
        <f t="shared" si="36"/>
        <v>0</v>
      </c>
      <c r="E208"/>
      <c r="F208"/>
      <c r="G208"/>
      <c r="H208"/>
      <c r="I208"/>
      <c r="J208"/>
      <c r="K208"/>
    </row>
    <row r="209" spans="1:11" ht="24" customHeight="1">
      <c r="A209" s="28" t="s">
        <v>24</v>
      </c>
      <c r="B209" s="37">
        <f t="shared" si="35"/>
        <v>0</v>
      </c>
      <c r="C209" s="50">
        <f>C208</f>
        <v>0</v>
      </c>
      <c r="D209" s="29">
        <f t="shared" si="36"/>
        <v>0</v>
      </c>
      <c r="E209"/>
      <c r="F209"/>
      <c r="G209"/>
      <c r="H209"/>
      <c r="I209"/>
      <c r="J209"/>
      <c r="K209"/>
    </row>
    <row r="210" spans="1:11" ht="24" customHeight="1">
      <c r="A210"/>
      <c r="B210"/>
      <c r="C210"/>
      <c r="D210"/>
      <c r="E210"/>
      <c r="F210"/>
      <c r="G210"/>
      <c r="H210"/>
      <c r="I210"/>
      <c r="J210"/>
      <c r="K210"/>
    </row>
    <row r="211" spans="1:11" ht="24" customHeight="1">
      <c r="A211" s="10" t="s">
        <v>85</v>
      </c>
      <c r="B211" s="10"/>
      <c r="C211" s="10"/>
      <c r="D211" s="10"/>
      <c r="E211"/>
      <c r="F211"/>
      <c r="G211"/>
      <c r="H211"/>
      <c r="I211"/>
      <c r="J211"/>
      <c r="K211"/>
    </row>
    <row r="212" spans="1:11" ht="24" customHeight="1">
      <c r="A212" s="69" t="s">
        <v>11</v>
      </c>
      <c r="B212" s="70" t="s">
        <v>75</v>
      </c>
      <c r="C212" s="70" t="s">
        <v>78</v>
      </c>
      <c r="D212" s="72" t="s">
        <v>81</v>
      </c>
      <c r="E212"/>
      <c r="F212"/>
      <c r="G212"/>
      <c r="H212"/>
      <c r="I212"/>
      <c r="J212"/>
      <c r="K212"/>
    </row>
    <row r="213" spans="1:11" ht="24" customHeight="1">
      <c r="A213" s="33" t="s">
        <v>19</v>
      </c>
      <c r="B213" s="34">
        <f t="shared" ref="B213:B218" si="37">D195</f>
        <v>0</v>
      </c>
      <c r="C213" s="34">
        <f t="shared" ref="C213:C218" si="38">D204</f>
        <v>0</v>
      </c>
      <c r="D213" s="41">
        <f t="shared" ref="D213:D218" si="39">B213-C213</f>
        <v>0</v>
      </c>
      <c r="E213"/>
      <c r="F213"/>
      <c r="G213"/>
      <c r="H213"/>
      <c r="I213"/>
      <c r="J213"/>
      <c r="K213"/>
    </row>
    <row r="214" spans="1:11" ht="24" customHeight="1">
      <c r="A214" s="42" t="s">
        <v>20</v>
      </c>
      <c r="B214" s="43">
        <f t="shared" si="37"/>
        <v>0</v>
      </c>
      <c r="C214" s="43">
        <f t="shared" si="38"/>
        <v>0</v>
      </c>
      <c r="D214" s="45">
        <f t="shared" si="39"/>
        <v>0</v>
      </c>
      <c r="E214"/>
      <c r="F214"/>
      <c r="G214"/>
      <c r="H214"/>
      <c r="I214"/>
      <c r="J214"/>
      <c r="K214"/>
    </row>
    <row r="215" spans="1:11" ht="24" customHeight="1">
      <c r="A215" s="46" t="s">
        <v>35</v>
      </c>
      <c r="B215" s="47">
        <f t="shared" si="37"/>
        <v>0</v>
      </c>
      <c r="C215" s="47">
        <f t="shared" si="38"/>
        <v>0</v>
      </c>
      <c r="D215" s="49">
        <f t="shared" si="39"/>
        <v>0</v>
      </c>
      <c r="E215"/>
      <c r="F215"/>
      <c r="G215"/>
      <c r="H215"/>
      <c r="I215"/>
      <c r="J215"/>
      <c r="K215"/>
    </row>
    <row r="216" spans="1:11" ht="24" customHeight="1">
      <c r="A216" s="33" t="s">
        <v>22</v>
      </c>
      <c r="B216" s="34">
        <f t="shared" si="37"/>
        <v>0</v>
      </c>
      <c r="C216" s="34">
        <f t="shared" si="38"/>
        <v>0</v>
      </c>
      <c r="D216" s="41">
        <f t="shared" si="39"/>
        <v>0</v>
      </c>
      <c r="E216"/>
      <c r="F216"/>
      <c r="G216"/>
      <c r="H216"/>
      <c r="I216"/>
      <c r="J216"/>
      <c r="K216"/>
    </row>
    <row r="217" spans="1:11" ht="24" customHeight="1">
      <c r="A217" s="42" t="s">
        <v>23</v>
      </c>
      <c r="B217" s="43">
        <f t="shared" si="37"/>
        <v>0</v>
      </c>
      <c r="C217" s="43">
        <f t="shared" si="38"/>
        <v>0</v>
      </c>
      <c r="D217" s="45">
        <f t="shared" si="39"/>
        <v>0</v>
      </c>
      <c r="E217"/>
      <c r="F217"/>
      <c r="G217"/>
      <c r="H217"/>
      <c r="I217"/>
      <c r="J217"/>
      <c r="K217"/>
    </row>
    <row r="218" spans="1:11" ht="24" customHeight="1">
      <c r="A218" s="28" t="s">
        <v>24</v>
      </c>
      <c r="B218" s="37">
        <f t="shared" si="37"/>
        <v>0</v>
      </c>
      <c r="C218" s="37">
        <f t="shared" si="38"/>
        <v>0</v>
      </c>
      <c r="D218" s="29">
        <f t="shared" si="39"/>
        <v>0</v>
      </c>
      <c r="E218"/>
      <c r="F218"/>
      <c r="G218"/>
      <c r="H218" s="24"/>
      <c r="I218"/>
      <c r="J218"/>
      <c r="K218"/>
    </row>
    <row r="219" spans="1:11" ht="24" customHeight="1">
      <c r="A219"/>
      <c r="B219"/>
      <c r="C219"/>
      <c r="D219"/>
      <c r="E219"/>
      <c r="F219"/>
      <c r="G219"/>
      <c r="H219"/>
      <c r="I219"/>
      <c r="J219"/>
      <c r="K219"/>
    </row>
    <row r="220" spans="1:11" ht="51.75" customHeight="1">
      <c r="A220" s="6" t="s">
        <v>86</v>
      </c>
      <c r="B220" s="6"/>
      <c r="C220" s="6"/>
      <c r="D220" s="6"/>
      <c r="E220" s="6"/>
      <c r="F220" s="6"/>
      <c r="G220" s="6"/>
      <c r="H220" s="6"/>
      <c r="I220"/>
      <c r="J220"/>
      <c r="K220"/>
    </row>
    <row r="221" spans="1:11" ht="24" customHeight="1">
      <c r="A221"/>
      <c r="B221"/>
      <c r="C221"/>
      <c r="D221"/>
      <c r="E221"/>
      <c r="F221"/>
      <c r="G221"/>
      <c r="H221"/>
      <c r="I221"/>
      <c r="J221"/>
      <c r="K221"/>
    </row>
    <row r="222" spans="1:11" ht="24" customHeight="1">
      <c r="A222" s="10" t="s">
        <v>87</v>
      </c>
      <c r="B222" s="10"/>
      <c r="C222" s="10"/>
      <c r="D222" s="10"/>
      <c r="E222"/>
      <c r="F222"/>
      <c r="G222"/>
      <c r="H222"/>
      <c r="I222"/>
      <c r="J222"/>
      <c r="K222"/>
    </row>
    <row r="223" spans="1:11" ht="24" customHeight="1">
      <c r="A223" s="69" t="s">
        <v>11</v>
      </c>
      <c r="B223" s="70"/>
      <c r="C223" s="70"/>
      <c r="D223" s="72"/>
      <c r="E223"/>
      <c r="F223"/>
      <c r="G223"/>
      <c r="H223"/>
      <c r="I223"/>
      <c r="J223"/>
      <c r="K223"/>
    </row>
    <row r="224" spans="1:11" ht="24" customHeight="1">
      <c r="A224" s="33" t="s">
        <v>19</v>
      </c>
      <c r="B224" s="34"/>
      <c r="C224" s="34"/>
      <c r="D224" s="41"/>
      <c r="E224"/>
      <c r="F224"/>
      <c r="G224"/>
      <c r="H224"/>
      <c r="I224"/>
      <c r="J224"/>
      <c r="K224"/>
    </row>
    <row r="225" spans="1:11" ht="24" customHeight="1">
      <c r="A225" s="42" t="s">
        <v>20</v>
      </c>
      <c r="B225" s="43"/>
      <c r="C225" s="43"/>
      <c r="D225" s="45"/>
      <c r="E225"/>
      <c r="F225"/>
      <c r="G225"/>
      <c r="H225"/>
      <c r="I225"/>
      <c r="J225"/>
      <c r="K225"/>
    </row>
    <row r="226" spans="1:11" ht="24" customHeight="1">
      <c r="A226" s="46" t="s">
        <v>35</v>
      </c>
      <c r="B226" s="47"/>
      <c r="C226" s="47"/>
      <c r="D226" s="49"/>
      <c r="E226"/>
      <c r="F226"/>
      <c r="G226"/>
      <c r="H226"/>
      <c r="I226"/>
      <c r="J226"/>
      <c r="K226"/>
    </row>
    <row r="227" spans="1:11" ht="24" customHeight="1">
      <c r="A227" s="33" t="s">
        <v>22</v>
      </c>
      <c r="B227" s="34"/>
      <c r="C227" s="34"/>
      <c r="D227" s="41"/>
      <c r="E227"/>
      <c r="F227"/>
      <c r="G227"/>
      <c r="H227"/>
      <c r="I227"/>
      <c r="J227"/>
      <c r="K227"/>
    </row>
    <row r="228" spans="1:11" ht="24" customHeight="1">
      <c r="A228" s="42" t="s">
        <v>23</v>
      </c>
      <c r="B228" s="43"/>
      <c r="C228" s="43"/>
      <c r="D228" s="45"/>
      <c r="E228"/>
      <c r="F228"/>
      <c r="G228"/>
      <c r="H228"/>
      <c r="I228"/>
      <c r="J228"/>
      <c r="K228"/>
    </row>
    <row r="229" spans="1:11" ht="24" customHeight="1">
      <c r="A229" s="28" t="s">
        <v>24</v>
      </c>
      <c r="B229" s="37"/>
      <c r="C229" s="37"/>
      <c r="D229" s="29"/>
      <c r="E229"/>
      <c r="F229"/>
      <c r="G229"/>
      <c r="H229" s="24"/>
      <c r="I229"/>
      <c r="J229"/>
      <c r="K229"/>
    </row>
    <row r="230" spans="1:11" ht="24" customHeight="1">
      <c r="A230"/>
      <c r="B230"/>
      <c r="C230"/>
      <c r="D230"/>
      <c r="E230"/>
      <c r="F230"/>
      <c r="G230"/>
      <c r="H230"/>
      <c r="I230"/>
      <c r="J230"/>
      <c r="K230"/>
    </row>
    <row r="231" spans="1:11" ht="46.5" customHeight="1">
      <c r="A231" s="6" t="s">
        <v>88</v>
      </c>
      <c r="B231" s="6"/>
      <c r="C231" s="6"/>
      <c r="D231" s="6"/>
      <c r="E231" s="6"/>
      <c r="F231" s="6"/>
      <c r="G231" s="6"/>
      <c r="H231" s="6"/>
      <c r="I231"/>
      <c r="J231"/>
      <c r="K231"/>
    </row>
    <row r="232" spans="1:11" ht="24" customHeight="1">
      <c r="A232"/>
      <c r="B232"/>
      <c r="C232"/>
      <c r="D232"/>
      <c r="E232"/>
      <c r="F232"/>
      <c r="G232"/>
      <c r="H232"/>
      <c r="I232"/>
      <c r="J232"/>
      <c r="K232"/>
    </row>
    <row r="233" spans="1:11" ht="24" customHeight="1">
      <c r="A233" s="10" t="s">
        <v>89</v>
      </c>
      <c r="B233" s="10"/>
      <c r="C233" s="10"/>
      <c r="D233" s="10"/>
      <c r="E233"/>
      <c r="F233"/>
      <c r="G233"/>
      <c r="H233"/>
      <c r="I233"/>
      <c r="J233"/>
      <c r="K233"/>
    </row>
    <row r="234" spans="1:11" ht="24" customHeight="1">
      <c r="A234" s="69" t="s">
        <v>11</v>
      </c>
      <c r="B234" s="70"/>
      <c r="C234" s="70"/>
      <c r="D234" s="72"/>
      <c r="E234"/>
      <c r="F234"/>
      <c r="G234"/>
      <c r="H234"/>
      <c r="I234"/>
      <c r="J234"/>
      <c r="K234"/>
    </row>
    <row r="235" spans="1:11" ht="24" customHeight="1">
      <c r="A235" s="33" t="s">
        <v>19</v>
      </c>
      <c r="B235" s="34"/>
      <c r="C235" s="34"/>
      <c r="D235" s="41"/>
      <c r="E235"/>
      <c r="F235"/>
      <c r="G235"/>
      <c r="H235"/>
      <c r="I235"/>
      <c r="J235"/>
      <c r="K235"/>
    </row>
    <row r="236" spans="1:11" ht="24" customHeight="1">
      <c r="A236" s="42" t="s">
        <v>20</v>
      </c>
      <c r="B236" s="43"/>
      <c r="C236" s="43"/>
      <c r="D236" s="45"/>
      <c r="E236"/>
      <c r="F236"/>
      <c r="G236"/>
      <c r="H236"/>
      <c r="I236"/>
      <c r="J236"/>
      <c r="K236"/>
    </row>
    <row r="237" spans="1:11" ht="24" customHeight="1">
      <c r="A237" s="46" t="s">
        <v>35</v>
      </c>
      <c r="B237" s="47"/>
      <c r="C237" s="47"/>
      <c r="D237" s="49"/>
      <c r="E237"/>
      <c r="F237"/>
      <c r="G237"/>
      <c r="H237"/>
      <c r="I237"/>
      <c r="J237"/>
      <c r="K237"/>
    </row>
    <row r="238" spans="1:11" ht="24" customHeight="1">
      <c r="A238" s="33" t="s">
        <v>22</v>
      </c>
      <c r="B238" s="34"/>
      <c r="C238" s="34"/>
      <c r="D238" s="41"/>
      <c r="E238"/>
      <c r="F238"/>
      <c r="G238"/>
      <c r="H238"/>
      <c r="I238"/>
      <c r="J238"/>
      <c r="K238"/>
    </row>
    <row r="239" spans="1:11" ht="24" customHeight="1">
      <c r="A239" s="42" t="s">
        <v>23</v>
      </c>
      <c r="B239" s="43"/>
      <c r="C239" s="43"/>
      <c r="D239" s="45"/>
      <c r="E239"/>
      <c r="F239"/>
      <c r="G239"/>
      <c r="H239"/>
      <c r="I239"/>
      <c r="J239"/>
      <c r="K239"/>
    </row>
    <row r="240" spans="1:11" ht="24" customHeight="1">
      <c r="A240" s="28" t="s">
        <v>24</v>
      </c>
      <c r="B240" s="37"/>
      <c r="C240" s="37"/>
      <c r="D240" s="29"/>
      <c r="E240"/>
      <c r="F240"/>
      <c r="G240"/>
      <c r="H240" s="93"/>
      <c r="I240"/>
      <c r="J240"/>
      <c r="K240"/>
    </row>
    <row r="241" spans="1:11" ht="24" customHeight="1">
      <c r="A241"/>
      <c r="B241"/>
      <c r="C241"/>
      <c r="D241"/>
      <c r="E241"/>
      <c r="F241"/>
      <c r="G241"/>
      <c r="H241"/>
      <c r="I241"/>
      <c r="J241"/>
      <c r="K241"/>
    </row>
    <row r="242" spans="1:11" ht="24" customHeight="1">
      <c r="A242" s="10" t="s">
        <v>68</v>
      </c>
      <c r="B242" s="10"/>
      <c r="C242" s="10"/>
      <c r="D242" s="10"/>
      <c r="E242" s="10"/>
      <c r="F242" s="10"/>
      <c r="G242" s="93"/>
      <c r="H242"/>
      <c r="I242"/>
      <c r="J242"/>
      <c r="K242"/>
    </row>
    <row r="243" spans="1:11" ht="24" customHeight="1">
      <c r="A243" s="69" t="s">
        <v>11</v>
      </c>
      <c r="B243" s="70" t="s">
        <v>90</v>
      </c>
      <c r="C243" s="70" t="s">
        <v>91</v>
      </c>
      <c r="D243" s="70" t="s">
        <v>92</v>
      </c>
      <c r="E243" s="70" t="s">
        <v>93</v>
      </c>
      <c r="F243" s="72" t="s">
        <v>41</v>
      </c>
      <c r="G243"/>
      <c r="H243"/>
      <c r="I243"/>
      <c r="J243"/>
      <c r="K243"/>
    </row>
    <row r="244" spans="1:11" ht="24" customHeight="1">
      <c r="A244" s="33" t="s">
        <v>19</v>
      </c>
      <c r="B244" s="34">
        <f t="shared" ref="B244:B249" si="40">D184</f>
        <v>0</v>
      </c>
      <c r="C244" s="34">
        <f t="shared" ref="C244:C249" si="41">D213</f>
        <v>0</v>
      </c>
      <c r="D244" s="34">
        <f t="shared" ref="D244:D249" si="42">D224</f>
        <v>0</v>
      </c>
      <c r="E244" s="34">
        <f t="shared" ref="E244:E249" si="43">D235</f>
        <v>0</v>
      </c>
      <c r="F244" s="41">
        <f t="shared" ref="F244:F249" si="44">SUM(B244:E244)</f>
        <v>0</v>
      </c>
      <c r="G244"/>
      <c r="H244"/>
      <c r="I244"/>
      <c r="J244"/>
      <c r="K244"/>
    </row>
    <row r="245" spans="1:11" ht="24" customHeight="1">
      <c r="A245" s="42" t="s">
        <v>20</v>
      </c>
      <c r="B245" s="43">
        <f t="shared" si="40"/>
        <v>0</v>
      </c>
      <c r="C245" s="43">
        <f t="shared" si="41"/>
        <v>0</v>
      </c>
      <c r="D245" s="43">
        <f t="shared" si="42"/>
        <v>0</v>
      </c>
      <c r="E245" s="43">
        <f t="shared" si="43"/>
        <v>0</v>
      </c>
      <c r="F245" s="45">
        <f t="shared" si="44"/>
        <v>0</v>
      </c>
      <c r="G245"/>
      <c r="H245"/>
      <c r="I245"/>
      <c r="J245"/>
      <c r="K245"/>
    </row>
    <row r="246" spans="1:11" ht="24" customHeight="1">
      <c r="A246" s="46" t="s">
        <v>35</v>
      </c>
      <c r="B246" s="47">
        <f t="shared" si="40"/>
        <v>0</v>
      </c>
      <c r="C246" s="47">
        <f t="shared" si="41"/>
        <v>0</v>
      </c>
      <c r="D246" s="47">
        <f t="shared" si="42"/>
        <v>0</v>
      </c>
      <c r="E246" s="47">
        <f t="shared" si="43"/>
        <v>0</v>
      </c>
      <c r="F246" s="49">
        <f t="shared" si="44"/>
        <v>0</v>
      </c>
      <c r="G246"/>
      <c r="H246"/>
      <c r="I246"/>
      <c r="J246"/>
      <c r="K246"/>
    </row>
    <row r="247" spans="1:11" ht="24" customHeight="1">
      <c r="A247" s="33" t="s">
        <v>22</v>
      </c>
      <c r="B247" s="34">
        <f t="shared" si="40"/>
        <v>0</v>
      </c>
      <c r="C247" s="34">
        <f t="shared" si="41"/>
        <v>0</v>
      </c>
      <c r="D247" s="34">
        <f t="shared" si="42"/>
        <v>0</v>
      </c>
      <c r="E247" s="34">
        <f t="shared" si="43"/>
        <v>0</v>
      </c>
      <c r="F247" s="41">
        <f t="shared" si="44"/>
        <v>0</v>
      </c>
      <c r="G247"/>
      <c r="H247"/>
      <c r="I247"/>
      <c r="J247"/>
      <c r="K247"/>
    </row>
    <row r="248" spans="1:11" ht="24" customHeight="1">
      <c r="A248" s="42" t="s">
        <v>23</v>
      </c>
      <c r="B248" s="43">
        <f t="shared" si="40"/>
        <v>0</v>
      </c>
      <c r="C248" s="43">
        <f t="shared" si="41"/>
        <v>0</v>
      </c>
      <c r="D248" s="43">
        <f t="shared" si="42"/>
        <v>0</v>
      </c>
      <c r="E248" s="43">
        <f t="shared" si="43"/>
        <v>0</v>
      </c>
      <c r="F248" s="45">
        <f t="shared" si="44"/>
        <v>0</v>
      </c>
      <c r="G248"/>
      <c r="H248"/>
      <c r="I248"/>
      <c r="J248"/>
      <c r="K248"/>
    </row>
    <row r="249" spans="1:11" ht="24" customHeight="1">
      <c r="A249" s="28" t="s">
        <v>24</v>
      </c>
      <c r="B249" s="37">
        <f t="shared" si="40"/>
        <v>0</v>
      </c>
      <c r="C249" s="37">
        <f t="shared" si="41"/>
        <v>0</v>
      </c>
      <c r="D249" s="37">
        <f t="shared" si="42"/>
        <v>0</v>
      </c>
      <c r="E249" s="37">
        <f t="shared" si="43"/>
        <v>0</v>
      </c>
      <c r="F249" s="29">
        <f t="shared" si="44"/>
        <v>0</v>
      </c>
      <c r="G249"/>
      <c r="H249" s="24"/>
      <c r="I249"/>
      <c r="J249"/>
      <c r="K249"/>
    </row>
    <row r="250" spans="1:11" ht="24" customHeight="1">
      <c r="A250"/>
      <c r="B250"/>
      <c r="C250"/>
      <c r="D250"/>
      <c r="E250"/>
      <c r="F250"/>
      <c r="G250"/>
      <c r="H250"/>
      <c r="I250"/>
      <c r="J250"/>
      <c r="K250"/>
    </row>
    <row r="251" spans="1:11" ht="24" customHeight="1">
      <c r="A251" s="12" t="s">
        <v>42</v>
      </c>
      <c r="B251" s="12"/>
      <c r="C251" s="12"/>
      <c r="D251" s="12"/>
      <c r="E251" s="12"/>
      <c r="F251" s="12"/>
      <c r="G251" s="12"/>
      <c r="H251" s="12"/>
      <c r="I251"/>
      <c r="J251"/>
      <c r="K251"/>
    </row>
    <row r="252" spans="1:11" ht="24" customHeight="1">
      <c r="A252"/>
      <c r="B252"/>
      <c r="C252"/>
      <c r="D252"/>
      <c r="E252"/>
      <c r="F252"/>
      <c r="G252"/>
      <c r="H252"/>
      <c r="I252"/>
      <c r="J252"/>
      <c r="K252"/>
    </row>
    <row r="253" spans="1:11" ht="24" customHeight="1">
      <c r="A253" s="10" t="s">
        <v>42</v>
      </c>
      <c r="B253" s="10"/>
      <c r="C253" s="10"/>
      <c r="D253" s="10"/>
      <c r="E253" s="10"/>
      <c r="F253"/>
      <c r="G253"/>
      <c r="H253"/>
      <c r="I253"/>
      <c r="J253"/>
      <c r="K253"/>
    </row>
    <row r="254" spans="1:11" ht="24" customHeight="1">
      <c r="A254" s="69" t="s">
        <v>11</v>
      </c>
      <c r="B254" s="70" t="s">
        <v>94</v>
      </c>
      <c r="C254" s="70" t="s">
        <v>95</v>
      </c>
      <c r="D254" s="70" t="s">
        <v>96</v>
      </c>
      <c r="E254" s="72" t="s">
        <v>41</v>
      </c>
      <c r="F254"/>
      <c r="G254"/>
      <c r="H254"/>
      <c r="I254"/>
      <c r="J254"/>
      <c r="K254"/>
    </row>
    <row r="255" spans="1:11" ht="24" customHeight="1">
      <c r="A255" s="33" t="s">
        <v>19</v>
      </c>
      <c r="B255" s="34">
        <f t="shared" ref="B255:B260" si="45">E110</f>
        <v>0</v>
      </c>
      <c r="C255" s="34">
        <f t="shared" ref="C255:C260" si="46">D152</f>
        <v>0</v>
      </c>
      <c r="D255" s="34">
        <f t="shared" ref="D255:D260" si="47">F244</f>
        <v>0</v>
      </c>
      <c r="E255" s="41">
        <f t="shared" ref="E255:E260" si="48">SUM(B255:D255)</f>
        <v>0</v>
      </c>
      <c r="F255"/>
      <c r="G255"/>
      <c r="H255"/>
      <c r="I255"/>
      <c r="J255"/>
      <c r="K255"/>
    </row>
    <row r="256" spans="1:11" ht="24" customHeight="1">
      <c r="A256" s="42" t="s">
        <v>20</v>
      </c>
      <c r="B256" s="43">
        <f t="shared" si="45"/>
        <v>0</v>
      </c>
      <c r="C256" s="43">
        <f t="shared" si="46"/>
        <v>0</v>
      </c>
      <c r="D256" s="43">
        <f t="shared" si="47"/>
        <v>0</v>
      </c>
      <c r="E256" s="45">
        <f t="shared" si="48"/>
        <v>0</v>
      </c>
      <c r="F256"/>
      <c r="G256"/>
      <c r="H256"/>
      <c r="I256"/>
      <c r="J256"/>
      <c r="K256"/>
    </row>
    <row r="257" spans="1:11" ht="24" customHeight="1">
      <c r="A257" s="94" t="s">
        <v>35</v>
      </c>
      <c r="B257" s="37">
        <f t="shared" si="45"/>
        <v>0</v>
      </c>
      <c r="C257" s="37">
        <f t="shared" si="46"/>
        <v>0</v>
      </c>
      <c r="D257" s="37">
        <f t="shared" si="47"/>
        <v>0</v>
      </c>
      <c r="E257" s="29">
        <f t="shared" si="48"/>
        <v>0</v>
      </c>
      <c r="F257"/>
      <c r="G257"/>
      <c r="H257"/>
      <c r="I257"/>
      <c r="J257"/>
      <c r="K257"/>
    </row>
    <row r="258" spans="1:11" ht="24" customHeight="1">
      <c r="A258" s="26" t="s">
        <v>22</v>
      </c>
      <c r="B258" s="95">
        <f t="shared" si="45"/>
        <v>0</v>
      </c>
      <c r="C258" s="95">
        <f t="shared" si="46"/>
        <v>0</v>
      </c>
      <c r="D258" s="95">
        <f t="shared" si="47"/>
        <v>0</v>
      </c>
      <c r="E258" s="27">
        <f t="shared" si="48"/>
        <v>0</v>
      </c>
      <c r="F258"/>
      <c r="G258"/>
      <c r="H258"/>
      <c r="I258"/>
      <c r="J258"/>
      <c r="K258"/>
    </row>
    <row r="259" spans="1:11" ht="24" customHeight="1">
      <c r="A259" s="42" t="s">
        <v>23</v>
      </c>
      <c r="B259" s="43">
        <f t="shared" si="45"/>
        <v>0</v>
      </c>
      <c r="C259" s="43">
        <f t="shared" si="46"/>
        <v>0</v>
      </c>
      <c r="D259" s="43">
        <f t="shared" si="47"/>
        <v>0</v>
      </c>
      <c r="E259" s="45">
        <f t="shared" si="48"/>
        <v>0</v>
      </c>
      <c r="F259"/>
      <c r="G259"/>
      <c r="H259"/>
      <c r="I259"/>
      <c r="J259"/>
      <c r="K259"/>
    </row>
    <row r="260" spans="1:11" ht="24" customHeight="1">
      <c r="A260" s="28" t="s">
        <v>24</v>
      </c>
      <c r="B260" s="37">
        <f t="shared" si="45"/>
        <v>0</v>
      </c>
      <c r="C260" s="37">
        <f t="shared" si="46"/>
        <v>0</v>
      </c>
      <c r="D260" s="37">
        <f t="shared" si="47"/>
        <v>0</v>
      </c>
      <c r="E260" s="29">
        <f t="shared" si="48"/>
        <v>0</v>
      </c>
      <c r="F260"/>
      <c r="G260"/>
      <c r="H260" s="24"/>
      <c r="I260"/>
      <c r="J260"/>
      <c r="K260"/>
    </row>
    <row r="261" spans="1:11" ht="24" customHeight="1">
      <c r="A261"/>
      <c r="B261"/>
      <c r="C261"/>
      <c r="D261"/>
      <c r="E261"/>
      <c r="F261"/>
      <c r="G261"/>
      <c r="H261"/>
      <c r="I261"/>
      <c r="J261"/>
      <c r="K261"/>
    </row>
    <row r="262" spans="1:11" ht="24" customHeight="1">
      <c r="A262" s="12" t="s">
        <v>97</v>
      </c>
      <c r="B262" s="12"/>
      <c r="C262" s="12"/>
      <c r="D262" s="12"/>
      <c r="E262" s="12"/>
      <c r="F262" s="12"/>
      <c r="G262" s="12"/>
      <c r="H262" s="12"/>
      <c r="I262"/>
      <c r="J262"/>
      <c r="K262"/>
    </row>
    <row r="263" spans="1:11" ht="53.25" customHeight="1">
      <c r="A263" s="13" t="s">
        <v>98</v>
      </c>
      <c r="B263" s="13"/>
      <c r="C263" s="13"/>
      <c r="D263" s="13"/>
      <c r="E263" s="13"/>
      <c r="F263" s="13"/>
      <c r="G263" s="13"/>
      <c r="H263" s="13"/>
      <c r="I263"/>
      <c r="J263"/>
      <c r="K263"/>
    </row>
    <row r="264" spans="1:11" ht="24" customHeight="1">
      <c r="A264"/>
      <c r="B264"/>
      <c r="C264"/>
      <c r="D264"/>
      <c r="E264"/>
      <c r="F264"/>
      <c r="G264"/>
      <c r="H264"/>
      <c r="I264"/>
      <c r="J264"/>
      <c r="K264"/>
    </row>
    <row r="265" spans="1:11" ht="29.85" customHeight="1">
      <c r="A265" s="5" t="s">
        <v>99</v>
      </c>
      <c r="B265" s="5"/>
      <c r="C265"/>
      <c r="D265"/>
      <c r="E265"/>
      <c r="F265"/>
      <c r="G265"/>
      <c r="H265"/>
      <c r="I265"/>
      <c r="J265"/>
      <c r="K265"/>
    </row>
    <row r="266" spans="1:11" ht="15.75">
      <c r="A266" s="58" t="s">
        <v>100</v>
      </c>
      <c r="B266" s="61" t="s">
        <v>13</v>
      </c>
      <c r="C266"/>
      <c r="D266"/>
      <c r="E266"/>
      <c r="F266"/>
      <c r="G266"/>
      <c r="H266"/>
      <c r="I266"/>
      <c r="J266"/>
      <c r="K266"/>
    </row>
    <row r="267" spans="1:11" ht="31.5">
      <c r="A267" s="96" t="s">
        <v>101</v>
      </c>
      <c r="B267" s="97"/>
      <c r="C267"/>
      <c r="D267"/>
      <c r="E267"/>
      <c r="F267"/>
      <c r="G267"/>
      <c r="H267"/>
      <c r="I267"/>
      <c r="J267"/>
      <c r="K267"/>
    </row>
    <row r="268" spans="1:11" ht="31.5">
      <c r="A268" s="98" t="s">
        <v>102</v>
      </c>
      <c r="B268" s="99">
        <f>B267*0.45</f>
        <v>0</v>
      </c>
      <c r="C268"/>
      <c r="D268"/>
      <c r="E268"/>
      <c r="F268"/>
      <c r="G268"/>
      <c r="H268"/>
      <c r="I268"/>
      <c r="J268"/>
      <c r="K268"/>
    </row>
    <row r="269" spans="1:11" ht="31.5">
      <c r="A269" s="98" t="s">
        <v>103</v>
      </c>
      <c r="B269" s="99">
        <f>B267*0.55</f>
        <v>0</v>
      </c>
      <c r="C269"/>
      <c r="D269"/>
      <c r="E269"/>
      <c r="F269"/>
      <c r="G269"/>
      <c r="H269"/>
      <c r="I269"/>
      <c r="J269"/>
      <c r="K269"/>
    </row>
    <row r="270" spans="1:11" ht="32.25" customHeight="1">
      <c r="A270" s="100" t="s">
        <v>104</v>
      </c>
      <c r="B270" s="80"/>
      <c r="C270"/>
      <c r="D270"/>
      <c r="E270"/>
      <c r="F270"/>
      <c r="G270"/>
      <c r="H270"/>
      <c r="I270"/>
      <c r="J270"/>
      <c r="K270"/>
    </row>
    <row r="271" spans="1:11" ht="30" customHeight="1">
      <c r="A271" s="101" t="s">
        <v>105</v>
      </c>
      <c r="B271" s="102"/>
      <c r="C271"/>
      <c r="D271"/>
      <c r="E271"/>
      <c r="F271"/>
      <c r="G271"/>
      <c r="H271"/>
      <c r="I271"/>
      <c r="J271"/>
      <c r="K271"/>
    </row>
    <row r="272" spans="1:11" ht="24" customHeight="1">
      <c r="A272" s="58" t="s">
        <v>64</v>
      </c>
      <c r="B272" s="103">
        <f>SUM(B268:B271)</f>
        <v>0</v>
      </c>
      <c r="C272"/>
      <c r="D272"/>
      <c r="E272"/>
      <c r="F272"/>
      <c r="G272"/>
      <c r="H272" s="24"/>
      <c r="I272"/>
      <c r="J272"/>
      <c r="K272"/>
    </row>
    <row r="273" spans="1:11" ht="24" customHeight="1">
      <c r="A273"/>
      <c r="B273"/>
      <c r="C273"/>
      <c r="D273"/>
      <c r="E273"/>
      <c r="F273"/>
      <c r="G273"/>
      <c r="H273"/>
      <c r="I273"/>
      <c r="J273"/>
      <c r="K273"/>
    </row>
    <row r="274" spans="1:11" ht="24" customHeight="1">
      <c r="A274" s="11" t="s">
        <v>106</v>
      </c>
      <c r="B274" s="11"/>
      <c r="C274" s="11"/>
      <c r="D274" s="11"/>
      <c r="E274" s="11"/>
      <c r="F274" s="11"/>
      <c r="G274" s="11"/>
      <c r="H274" s="11"/>
      <c r="I274"/>
      <c r="J274"/>
      <c r="K274"/>
    </row>
    <row r="275" spans="1:11" ht="106.5" customHeight="1">
      <c r="A275" s="13" t="s">
        <v>107</v>
      </c>
      <c r="B275" s="13"/>
      <c r="C275" s="13"/>
      <c r="D275" s="13"/>
      <c r="E275" s="13"/>
      <c r="F275" s="13"/>
      <c r="G275" s="13"/>
      <c r="H275" s="13"/>
      <c r="I275"/>
      <c r="J275"/>
      <c r="K275"/>
    </row>
    <row r="276" spans="1:11">
      <c r="A276"/>
      <c r="B276"/>
      <c r="C276"/>
      <c r="D276"/>
      <c r="E276"/>
      <c r="F276"/>
      <c r="G276"/>
      <c r="H276"/>
      <c r="I276"/>
      <c r="J276"/>
      <c r="K276"/>
    </row>
    <row r="277" spans="1:11" ht="24" customHeight="1">
      <c r="A277" s="10" t="s">
        <v>108</v>
      </c>
      <c r="B277" s="10"/>
      <c r="C277" s="10"/>
      <c r="D277" s="10"/>
      <c r="E277"/>
      <c r="F277"/>
      <c r="G277"/>
      <c r="H277"/>
      <c r="I277"/>
      <c r="J277"/>
      <c r="K277"/>
    </row>
    <row r="278" spans="1:11" ht="30" customHeight="1">
      <c r="A278" s="69" t="s">
        <v>11</v>
      </c>
      <c r="B278" s="70" t="s">
        <v>12</v>
      </c>
      <c r="C278" s="71" t="s">
        <v>45</v>
      </c>
      <c r="D278" s="72" t="s">
        <v>18</v>
      </c>
      <c r="E278"/>
      <c r="F278"/>
      <c r="G278"/>
      <c r="H278"/>
      <c r="I278"/>
      <c r="J278"/>
      <c r="K278"/>
    </row>
    <row r="279" spans="1:11" ht="24" customHeight="1">
      <c r="A279" s="33" t="s">
        <v>19</v>
      </c>
      <c r="B279" s="34">
        <f t="shared" ref="B279:B284" si="49">G70+(E255-D134)</f>
        <v>0</v>
      </c>
      <c r="C279" s="52">
        <v>12</v>
      </c>
      <c r="D279" s="41">
        <f t="shared" ref="D279:D284" si="50">B279/C279</f>
        <v>0</v>
      </c>
      <c r="E279"/>
      <c r="F279"/>
      <c r="G279"/>
      <c r="H279"/>
      <c r="I279"/>
      <c r="J279"/>
      <c r="K279"/>
    </row>
    <row r="280" spans="1:11" ht="24" customHeight="1">
      <c r="A280" s="42" t="s">
        <v>20</v>
      </c>
      <c r="B280" s="43">
        <f t="shared" si="49"/>
        <v>0</v>
      </c>
      <c r="C280" s="54">
        <f>C279</f>
        <v>12</v>
      </c>
      <c r="D280" s="45">
        <f t="shared" si="50"/>
        <v>0</v>
      </c>
      <c r="E280"/>
      <c r="F280"/>
      <c r="G280"/>
      <c r="H280"/>
      <c r="I280"/>
      <c r="J280"/>
      <c r="K280"/>
    </row>
    <row r="281" spans="1:11" ht="24" customHeight="1">
      <c r="A281" s="46" t="s">
        <v>35</v>
      </c>
      <c r="B281" s="47">
        <f t="shared" si="49"/>
        <v>0</v>
      </c>
      <c r="C281" s="64">
        <f>C280</f>
        <v>12</v>
      </c>
      <c r="D281" s="49">
        <f t="shared" si="50"/>
        <v>0</v>
      </c>
      <c r="E281"/>
      <c r="F281"/>
      <c r="G281"/>
      <c r="H281"/>
      <c r="I281"/>
      <c r="J281"/>
      <c r="K281"/>
    </row>
    <row r="282" spans="1:11" ht="24" customHeight="1">
      <c r="A282" s="33" t="s">
        <v>22</v>
      </c>
      <c r="B282" s="34">
        <f t="shared" si="49"/>
        <v>0</v>
      </c>
      <c r="C282" s="52">
        <f>C281</f>
        <v>12</v>
      </c>
      <c r="D282" s="41">
        <f t="shared" si="50"/>
        <v>0</v>
      </c>
      <c r="E282"/>
      <c r="F282"/>
      <c r="G282"/>
      <c r="H282"/>
      <c r="I282"/>
      <c r="J282"/>
      <c r="K282"/>
    </row>
    <row r="283" spans="1:11" ht="24" customHeight="1">
      <c r="A283" s="42" t="s">
        <v>23</v>
      </c>
      <c r="B283" s="43">
        <f t="shared" si="49"/>
        <v>0</v>
      </c>
      <c r="C283" s="54">
        <f>C282</f>
        <v>12</v>
      </c>
      <c r="D283" s="45">
        <f t="shared" si="50"/>
        <v>0</v>
      </c>
      <c r="E283"/>
      <c r="F283"/>
      <c r="G283"/>
      <c r="H283"/>
      <c r="I283"/>
      <c r="J283"/>
      <c r="K283"/>
    </row>
    <row r="284" spans="1:11" ht="33" customHeight="1">
      <c r="A284" s="28" t="s">
        <v>24</v>
      </c>
      <c r="B284" s="37">
        <f t="shared" si="49"/>
        <v>0</v>
      </c>
      <c r="C284" s="56">
        <f>C283</f>
        <v>12</v>
      </c>
      <c r="D284" s="29">
        <f t="shared" si="50"/>
        <v>0</v>
      </c>
      <c r="E284"/>
      <c r="F284"/>
      <c r="G284"/>
      <c r="H284"/>
      <c r="I284"/>
      <c r="J284"/>
      <c r="K284"/>
    </row>
    <row r="285" spans="1:11">
      <c r="A285"/>
      <c r="B285"/>
      <c r="C285"/>
      <c r="D285"/>
      <c r="E285"/>
      <c r="F285"/>
      <c r="G285"/>
      <c r="H285"/>
      <c r="I285"/>
      <c r="J285"/>
      <c r="K285"/>
    </row>
    <row r="286" spans="1:11" ht="25.5" customHeight="1">
      <c r="A286" s="7" t="s">
        <v>109</v>
      </c>
      <c r="B286" s="7"/>
      <c r="C286" s="7"/>
      <c r="D286" s="7"/>
      <c r="E286" s="104"/>
      <c r="F286"/>
      <c r="G286"/>
      <c r="H286"/>
      <c r="I286"/>
      <c r="J286"/>
      <c r="K286"/>
    </row>
    <row r="287" spans="1:11" ht="28.5" customHeight="1">
      <c r="A287" s="69" t="s">
        <v>11</v>
      </c>
      <c r="B287" s="70" t="s">
        <v>12</v>
      </c>
      <c r="C287" s="105" t="s">
        <v>110</v>
      </c>
      <c r="D287" s="72" t="s">
        <v>18</v>
      </c>
      <c r="E287"/>
      <c r="F287"/>
      <c r="G287"/>
      <c r="H287"/>
      <c r="I287"/>
      <c r="J287"/>
      <c r="K287"/>
    </row>
    <row r="288" spans="1:11" ht="24" customHeight="1">
      <c r="A288" s="33" t="s">
        <v>19</v>
      </c>
      <c r="B288" s="34">
        <f t="shared" ref="B288:B293" si="51">D143</f>
        <v>0</v>
      </c>
      <c r="C288" s="40">
        <v>0.5</v>
      </c>
      <c r="D288" s="41">
        <f t="shared" ref="D288:D293" si="52">B288*C288</f>
        <v>0</v>
      </c>
      <c r="E288"/>
      <c r="F288"/>
      <c r="G288"/>
      <c r="H288"/>
      <c r="I288"/>
      <c r="J288"/>
      <c r="K288"/>
    </row>
    <row r="289" spans="1:11" ht="24" customHeight="1">
      <c r="A289" s="42" t="s">
        <v>20</v>
      </c>
      <c r="B289" s="43">
        <f t="shared" si="51"/>
        <v>0</v>
      </c>
      <c r="C289" s="44">
        <v>0.5</v>
      </c>
      <c r="D289" s="45">
        <f t="shared" si="52"/>
        <v>0</v>
      </c>
      <c r="E289"/>
      <c r="F289"/>
      <c r="G289"/>
      <c r="H289"/>
      <c r="I289"/>
      <c r="J289"/>
      <c r="K289"/>
    </row>
    <row r="290" spans="1:11" ht="24" customHeight="1">
      <c r="A290" s="46" t="s">
        <v>35</v>
      </c>
      <c r="B290" s="47">
        <f t="shared" si="51"/>
        <v>0</v>
      </c>
      <c r="C290" s="48">
        <v>0.5</v>
      </c>
      <c r="D290" s="49">
        <f t="shared" si="52"/>
        <v>0</v>
      </c>
      <c r="E290"/>
      <c r="F290"/>
      <c r="G290"/>
      <c r="H290"/>
      <c r="I290"/>
      <c r="J290"/>
      <c r="K290"/>
    </row>
    <row r="291" spans="1:11" ht="24" customHeight="1">
      <c r="A291" s="33" t="s">
        <v>22</v>
      </c>
      <c r="B291" s="34">
        <f t="shared" si="51"/>
        <v>0</v>
      </c>
      <c r="C291" s="40">
        <v>0.5</v>
      </c>
      <c r="D291" s="41">
        <f t="shared" si="52"/>
        <v>0</v>
      </c>
      <c r="E291"/>
      <c r="F291"/>
      <c r="G291"/>
      <c r="H291"/>
      <c r="I291"/>
      <c r="J291"/>
      <c r="K291"/>
    </row>
    <row r="292" spans="1:11" ht="24" customHeight="1">
      <c r="A292" s="42" t="s">
        <v>23</v>
      </c>
      <c r="B292" s="43">
        <f t="shared" si="51"/>
        <v>0</v>
      </c>
      <c r="C292" s="44">
        <v>0.5</v>
      </c>
      <c r="D292" s="45">
        <f t="shared" si="52"/>
        <v>0</v>
      </c>
      <c r="E292"/>
      <c r="F292"/>
      <c r="G292"/>
      <c r="H292"/>
      <c r="I292"/>
      <c r="J292"/>
      <c r="K292"/>
    </row>
    <row r="293" spans="1:11" ht="24" customHeight="1">
      <c r="A293" s="28" t="s">
        <v>24</v>
      </c>
      <c r="B293" s="37">
        <f t="shared" si="51"/>
        <v>0</v>
      </c>
      <c r="C293" s="50">
        <v>0.5</v>
      </c>
      <c r="D293" s="29">
        <f t="shared" si="52"/>
        <v>0</v>
      </c>
      <c r="E293"/>
      <c r="F293"/>
      <c r="G293"/>
      <c r="H293"/>
      <c r="I293"/>
      <c r="J293"/>
      <c r="K293"/>
    </row>
    <row r="294" spans="1:11" ht="24" customHeight="1">
      <c r="A294"/>
      <c r="B294"/>
      <c r="C294"/>
      <c r="D294"/>
      <c r="E294"/>
      <c r="F294"/>
      <c r="G294"/>
      <c r="H294"/>
      <c r="I294"/>
      <c r="J294"/>
      <c r="K294"/>
    </row>
    <row r="295" spans="1:11" ht="24" customHeight="1">
      <c r="A295" s="10" t="s">
        <v>111</v>
      </c>
      <c r="B295" s="10"/>
      <c r="C295" s="10"/>
      <c r="D295" s="10"/>
      <c r="E295"/>
      <c r="F295"/>
      <c r="G295"/>
      <c r="H295"/>
      <c r="I295"/>
      <c r="J295"/>
      <c r="K295"/>
    </row>
    <row r="296" spans="1:11" ht="24" customHeight="1">
      <c r="A296" s="69" t="s">
        <v>11</v>
      </c>
      <c r="B296" s="70" t="s">
        <v>12</v>
      </c>
      <c r="C296" s="70" t="s">
        <v>13</v>
      </c>
      <c r="D296" s="72" t="s">
        <v>18</v>
      </c>
      <c r="E296"/>
      <c r="F296"/>
      <c r="G296"/>
      <c r="H296"/>
      <c r="I296"/>
      <c r="J296"/>
      <c r="K296"/>
    </row>
    <row r="297" spans="1:11" ht="24" customHeight="1">
      <c r="A297" s="33" t="s">
        <v>19</v>
      </c>
      <c r="B297" s="34">
        <f t="shared" ref="B297:B302" si="53">D279+D288</f>
        <v>0</v>
      </c>
      <c r="C297" s="73">
        <f t="shared" ref="C297:C302" si="54">$B$268</f>
        <v>0</v>
      </c>
      <c r="D297" s="41">
        <f t="shared" ref="D297:D302" si="55">B297*C297</f>
        <v>0</v>
      </c>
      <c r="E297"/>
      <c r="F297"/>
      <c r="G297"/>
      <c r="H297"/>
      <c r="I297"/>
      <c r="J297"/>
      <c r="K297"/>
    </row>
    <row r="298" spans="1:11" ht="24" customHeight="1">
      <c r="A298" s="42" t="s">
        <v>20</v>
      </c>
      <c r="B298" s="43">
        <f t="shared" si="53"/>
        <v>0</v>
      </c>
      <c r="C298" s="74">
        <f t="shared" si="54"/>
        <v>0</v>
      </c>
      <c r="D298" s="45">
        <f t="shared" si="55"/>
        <v>0</v>
      </c>
      <c r="E298"/>
      <c r="F298"/>
      <c r="G298"/>
      <c r="H298"/>
      <c r="I298"/>
      <c r="J298"/>
      <c r="K298"/>
    </row>
    <row r="299" spans="1:11" ht="24" customHeight="1">
      <c r="A299" s="46" t="s">
        <v>35</v>
      </c>
      <c r="B299" s="47">
        <f t="shared" si="53"/>
        <v>0</v>
      </c>
      <c r="C299" s="75">
        <f t="shared" si="54"/>
        <v>0</v>
      </c>
      <c r="D299" s="49">
        <f t="shared" si="55"/>
        <v>0</v>
      </c>
      <c r="E299"/>
      <c r="F299"/>
      <c r="G299"/>
      <c r="H299"/>
      <c r="I299"/>
      <c r="J299"/>
      <c r="K299"/>
    </row>
    <row r="300" spans="1:11" ht="24" customHeight="1">
      <c r="A300" s="33" t="s">
        <v>22</v>
      </c>
      <c r="B300" s="34">
        <f t="shared" si="53"/>
        <v>0</v>
      </c>
      <c r="C300" s="73">
        <f t="shared" si="54"/>
        <v>0</v>
      </c>
      <c r="D300" s="41">
        <f t="shared" si="55"/>
        <v>0</v>
      </c>
      <c r="E300"/>
      <c r="F300"/>
      <c r="G300"/>
      <c r="H300"/>
      <c r="I300"/>
      <c r="J300"/>
      <c r="K300"/>
    </row>
    <row r="301" spans="1:11" ht="24" customHeight="1">
      <c r="A301" s="42" t="s">
        <v>23</v>
      </c>
      <c r="B301" s="43">
        <f t="shared" si="53"/>
        <v>0</v>
      </c>
      <c r="C301" s="74">
        <f t="shared" si="54"/>
        <v>0</v>
      </c>
      <c r="D301" s="45">
        <f t="shared" si="55"/>
        <v>0</v>
      </c>
      <c r="E301"/>
      <c r="F301"/>
      <c r="G301"/>
      <c r="H301"/>
      <c r="I301"/>
      <c r="J301"/>
      <c r="K301"/>
    </row>
    <row r="302" spans="1:11" ht="24" customHeight="1">
      <c r="A302" s="28" t="s">
        <v>24</v>
      </c>
      <c r="B302" s="37">
        <f t="shared" si="53"/>
        <v>0</v>
      </c>
      <c r="C302" s="76">
        <f t="shared" si="54"/>
        <v>0</v>
      </c>
      <c r="D302" s="29">
        <f t="shared" si="55"/>
        <v>0</v>
      </c>
      <c r="E302"/>
      <c r="F302"/>
      <c r="G302"/>
      <c r="H302" s="24"/>
      <c r="I302"/>
      <c r="J302"/>
      <c r="K302"/>
    </row>
    <row r="303" spans="1:11" ht="24" customHeight="1">
      <c r="A303"/>
      <c r="B303"/>
      <c r="C303"/>
      <c r="D303"/>
      <c r="E303"/>
      <c r="F303"/>
      <c r="G303"/>
      <c r="H303"/>
      <c r="I303"/>
      <c r="J303"/>
      <c r="K303"/>
    </row>
    <row r="304" spans="1:11" ht="24" customHeight="1">
      <c r="A304" s="11" t="s">
        <v>112</v>
      </c>
      <c r="B304" s="11"/>
      <c r="C304" s="11"/>
      <c r="D304" s="11"/>
      <c r="E304" s="11"/>
      <c r="F304" s="11"/>
      <c r="G304" s="11"/>
      <c r="H304" s="11"/>
      <c r="I304"/>
      <c r="J304"/>
      <c r="K304"/>
    </row>
    <row r="305" spans="1:11" ht="101.25" customHeight="1">
      <c r="A305" s="13" t="s">
        <v>113</v>
      </c>
      <c r="B305" s="13"/>
      <c r="C305" s="13"/>
      <c r="D305" s="13"/>
      <c r="E305" s="13"/>
      <c r="F305" s="13"/>
      <c r="G305" s="13"/>
      <c r="H305" s="13"/>
      <c r="I305"/>
      <c r="J305"/>
      <c r="K305"/>
    </row>
    <row r="306" spans="1:11">
      <c r="A306"/>
      <c r="B306"/>
      <c r="C306"/>
      <c r="D306"/>
      <c r="E306"/>
      <c r="F306"/>
      <c r="G306"/>
      <c r="H306"/>
      <c r="I306"/>
      <c r="J306"/>
      <c r="K306"/>
    </row>
    <row r="307" spans="1:11" ht="24" customHeight="1">
      <c r="A307" s="10" t="s">
        <v>114</v>
      </c>
      <c r="B307" s="10"/>
      <c r="C307" s="10"/>
      <c r="D307" s="10"/>
      <c r="E307"/>
      <c r="F307"/>
      <c r="G307"/>
      <c r="H307"/>
      <c r="I307"/>
      <c r="J307"/>
      <c r="K307"/>
    </row>
    <row r="308" spans="1:11" ht="33" customHeight="1">
      <c r="A308" s="69" t="s">
        <v>11</v>
      </c>
      <c r="B308" s="70" t="s">
        <v>12</v>
      </c>
      <c r="C308" s="71" t="s">
        <v>45</v>
      </c>
      <c r="D308" s="72" t="s">
        <v>18</v>
      </c>
      <c r="E308"/>
      <c r="F308"/>
      <c r="G308"/>
      <c r="H308"/>
      <c r="I308"/>
      <c r="J308"/>
      <c r="K308"/>
    </row>
    <row r="309" spans="1:11" ht="24" customHeight="1">
      <c r="A309" s="33" t="s">
        <v>19</v>
      </c>
      <c r="B309" s="34">
        <f t="shared" ref="B309:B314" si="56">G70+E255</f>
        <v>0</v>
      </c>
      <c r="C309" s="52">
        <v>12</v>
      </c>
      <c r="D309" s="41">
        <f t="shared" ref="D309:D314" si="57">B309/C309</f>
        <v>0</v>
      </c>
      <c r="E309"/>
      <c r="F309"/>
      <c r="G309"/>
      <c r="H309"/>
      <c r="I309"/>
      <c r="J309"/>
      <c r="K309"/>
    </row>
    <row r="310" spans="1:11" ht="24" customHeight="1">
      <c r="A310" s="42" t="s">
        <v>20</v>
      </c>
      <c r="B310" s="43">
        <f t="shared" si="56"/>
        <v>0</v>
      </c>
      <c r="C310" s="54">
        <v>12</v>
      </c>
      <c r="D310" s="45">
        <f t="shared" si="57"/>
        <v>0</v>
      </c>
      <c r="E310"/>
      <c r="F310"/>
      <c r="G310"/>
      <c r="H310"/>
      <c r="I310"/>
      <c r="J310"/>
      <c r="K310"/>
    </row>
    <row r="311" spans="1:11" ht="24" customHeight="1">
      <c r="A311" s="46" t="s">
        <v>35</v>
      </c>
      <c r="B311" s="47">
        <f t="shared" si="56"/>
        <v>0</v>
      </c>
      <c r="C311" s="64">
        <v>12</v>
      </c>
      <c r="D311" s="49">
        <f t="shared" si="57"/>
        <v>0</v>
      </c>
      <c r="E311"/>
      <c r="F311"/>
      <c r="G311"/>
      <c r="H311"/>
      <c r="I311"/>
      <c r="J311"/>
      <c r="K311"/>
    </row>
    <row r="312" spans="1:11" ht="24" customHeight="1">
      <c r="A312" s="33" t="s">
        <v>22</v>
      </c>
      <c r="B312" s="34">
        <f t="shared" si="56"/>
        <v>0</v>
      </c>
      <c r="C312" s="52">
        <v>12</v>
      </c>
      <c r="D312" s="41">
        <f t="shared" si="57"/>
        <v>0</v>
      </c>
      <c r="E312"/>
      <c r="F312"/>
      <c r="G312"/>
      <c r="H312"/>
      <c r="I312"/>
      <c r="J312"/>
      <c r="K312"/>
    </row>
    <row r="313" spans="1:11" ht="24" customHeight="1">
      <c r="A313" s="42" t="s">
        <v>23</v>
      </c>
      <c r="B313" s="43">
        <f t="shared" si="56"/>
        <v>0</v>
      </c>
      <c r="C313" s="54">
        <v>12</v>
      </c>
      <c r="D313" s="45">
        <f t="shared" si="57"/>
        <v>0</v>
      </c>
      <c r="E313"/>
      <c r="F313"/>
      <c r="G313"/>
      <c r="H313"/>
      <c r="I313"/>
      <c r="J313"/>
      <c r="K313"/>
    </row>
    <row r="314" spans="1:11" ht="36.75" customHeight="1">
      <c r="A314" s="28" t="s">
        <v>24</v>
      </c>
      <c r="B314" s="37">
        <f t="shared" si="56"/>
        <v>0</v>
      </c>
      <c r="C314" s="56">
        <v>12</v>
      </c>
      <c r="D314" s="29">
        <f t="shared" si="57"/>
        <v>0</v>
      </c>
      <c r="E314"/>
      <c r="F314"/>
      <c r="G314"/>
      <c r="H314"/>
      <c r="I314"/>
      <c r="J314"/>
      <c r="K314"/>
    </row>
    <row r="315" spans="1:11">
      <c r="A315"/>
      <c r="B315"/>
      <c r="C315"/>
      <c r="D315"/>
      <c r="E315"/>
      <c r="F315"/>
      <c r="G315"/>
      <c r="H315"/>
      <c r="I315"/>
      <c r="J315"/>
      <c r="K315"/>
    </row>
    <row r="316" spans="1:11" ht="31.5" customHeight="1">
      <c r="A316" s="7" t="s">
        <v>115</v>
      </c>
      <c r="B316" s="7"/>
      <c r="C316" s="7"/>
      <c r="D316" s="7"/>
      <c r="E316"/>
      <c r="F316"/>
      <c r="G316"/>
      <c r="H316"/>
      <c r="I316"/>
      <c r="J316"/>
      <c r="K316"/>
    </row>
    <row r="317" spans="1:11" ht="34.5" customHeight="1">
      <c r="A317" s="69" t="s">
        <v>11</v>
      </c>
      <c r="B317" s="70" t="s">
        <v>12</v>
      </c>
      <c r="C317" s="105" t="s">
        <v>110</v>
      </c>
      <c r="D317" s="72" t="s">
        <v>18</v>
      </c>
      <c r="E317"/>
      <c r="F317"/>
      <c r="G317"/>
      <c r="H317"/>
      <c r="I317"/>
      <c r="J317"/>
      <c r="K317"/>
    </row>
    <row r="318" spans="1:11" ht="24" customHeight="1">
      <c r="A318" s="33" t="s">
        <v>19</v>
      </c>
      <c r="B318" s="34">
        <f t="shared" ref="B318:B323" si="58">D143</f>
        <v>0</v>
      </c>
      <c r="C318" s="40">
        <v>0.5</v>
      </c>
      <c r="D318" s="41">
        <f t="shared" ref="D318:D323" si="59">B318*C318</f>
        <v>0</v>
      </c>
      <c r="E318"/>
      <c r="F318"/>
      <c r="G318"/>
      <c r="H318"/>
      <c r="I318"/>
      <c r="J318"/>
      <c r="K318"/>
    </row>
    <row r="319" spans="1:11" ht="24" customHeight="1">
      <c r="A319" s="42" t="s">
        <v>20</v>
      </c>
      <c r="B319" s="43">
        <f t="shared" si="58"/>
        <v>0</v>
      </c>
      <c r="C319" s="44">
        <v>0.5</v>
      </c>
      <c r="D319" s="45">
        <f t="shared" si="59"/>
        <v>0</v>
      </c>
      <c r="E319"/>
      <c r="F319"/>
      <c r="G319"/>
      <c r="H319"/>
      <c r="I319"/>
      <c r="J319"/>
      <c r="K319"/>
    </row>
    <row r="320" spans="1:11" ht="24" customHeight="1">
      <c r="A320" s="46" t="s">
        <v>35</v>
      </c>
      <c r="B320" s="47">
        <f t="shared" si="58"/>
        <v>0</v>
      </c>
      <c r="C320" s="48">
        <v>0.5</v>
      </c>
      <c r="D320" s="49">
        <f t="shared" si="59"/>
        <v>0</v>
      </c>
      <c r="E320"/>
      <c r="F320"/>
      <c r="G320"/>
      <c r="H320"/>
      <c r="I320"/>
      <c r="J320"/>
      <c r="K320"/>
    </row>
    <row r="321" spans="1:11" ht="24" customHeight="1">
      <c r="A321" s="33" t="s">
        <v>22</v>
      </c>
      <c r="B321" s="34">
        <f t="shared" si="58"/>
        <v>0</v>
      </c>
      <c r="C321" s="40">
        <v>0.5</v>
      </c>
      <c r="D321" s="41">
        <f t="shared" si="59"/>
        <v>0</v>
      </c>
      <c r="E321"/>
      <c r="F321"/>
      <c r="G321"/>
      <c r="H321"/>
      <c r="I321"/>
      <c r="J321"/>
      <c r="K321"/>
    </row>
    <row r="322" spans="1:11" ht="24" customHeight="1">
      <c r="A322" s="42" t="s">
        <v>23</v>
      </c>
      <c r="B322" s="43">
        <f t="shared" si="58"/>
        <v>0</v>
      </c>
      <c r="C322" s="44">
        <v>0.5</v>
      </c>
      <c r="D322" s="45">
        <f t="shared" si="59"/>
        <v>0</v>
      </c>
      <c r="E322"/>
      <c r="F322"/>
      <c r="G322"/>
      <c r="H322"/>
      <c r="I322"/>
      <c r="J322"/>
      <c r="K322"/>
    </row>
    <row r="323" spans="1:11" ht="24" customHeight="1">
      <c r="A323" s="28" t="s">
        <v>24</v>
      </c>
      <c r="B323" s="37">
        <f t="shared" si="58"/>
        <v>0</v>
      </c>
      <c r="C323" s="50">
        <v>0.5</v>
      </c>
      <c r="D323" s="29">
        <f t="shared" si="59"/>
        <v>0</v>
      </c>
      <c r="E323"/>
      <c r="F323"/>
      <c r="G323"/>
      <c r="H323"/>
      <c r="I323"/>
      <c r="J323"/>
      <c r="K323"/>
    </row>
    <row r="324" spans="1:11" ht="24" customHeight="1">
      <c r="A324"/>
      <c r="B324"/>
      <c r="C324"/>
      <c r="D324"/>
      <c r="E324"/>
      <c r="F324"/>
      <c r="G324"/>
      <c r="H324"/>
      <c r="I324"/>
      <c r="J324"/>
      <c r="K324"/>
    </row>
    <row r="325" spans="1:11" ht="24" customHeight="1">
      <c r="A325" s="10" t="s">
        <v>116</v>
      </c>
      <c r="B325" s="10"/>
      <c r="C325" s="10"/>
      <c r="D325" s="10"/>
      <c r="E325"/>
      <c r="F325"/>
      <c r="G325"/>
      <c r="H325"/>
      <c r="I325"/>
      <c r="J325"/>
      <c r="K325"/>
    </row>
    <row r="326" spans="1:11" ht="24" customHeight="1">
      <c r="A326" s="69" t="s">
        <v>11</v>
      </c>
      <c r="B326" s="70" t="s">
        <v>12</v>
      </c>
      <c r="C326" s="70" t="s">
        <v>13</v>
      </c>
      <c r="D326" s="72" t="s">
        <v>18</v>
      </c>
      <c r="E326"/>
      <c r="F326"/>
      <c r="G326"/>
      <c r="H326"/>
      <c r="I326"/>
      <c r="J326"/>
      <c r="K326"/>
    </row>
    <row r="327" spans="1:11" ht="24" customHeight="1">
      <c r="A327" s="33" t="s">
        <v>19</v>
      </c>
      <c r="B327" s="34">
        <f t="shared" ref="B327:B332" si="60">D309+D318</f>
        <v>0</v>
      </c>
      <c r="C327" s="73">
        <f t="shared" ref="C327:C332" si="61">$B$269</f>
        <v>0</v>
      </c>
      <c r="D327" s="41">
        <f t="shared" ref="D327:D332" si="62">B327*C327</f>
        <v>0</v>
      </c>
      <c r="E327"/>
      <c r="F327"/>
      <c r="G327"/>
      <c r="H327"/>
      <c r="I327"/>
      <c r="J327"/>
      <c r="K327"/>
    </row>
    <row r="328" spans="1:11" ht="24" customHeight="1">
      <c r="A328" s="42" t="s">
        <v>20</v>
      </c>
      <c r="B328" s="43">
        <f t="shared" si="60"/>
        <v>0</v>
      </c>
      <c r="C328" s="74">
        <f t="shared" si="61"/>
        <v>0</v>
      </c>
      <c r="D328" s="45">
        <f t="shared" si="62"/>
        <v>0</v>
      </c>
      <c r="E328"/>
      <c r="F328"/>
      <c r="G328"/>
      <c r="H328"/>
      <c r="I328"/>
      <c r="J328"/>
      <c r="K328"/>
    </row>
    <row r="329" spans="1:11" ht="24" customHeight="1">
      <c r="A329" s="28" t="s">
        <v>35</v>
      </c>
      <c r="B329" s="37">
        <f t="shared" si="60"/>
        <v>0</v>
      </c>
      <c r="C329" s="76">
        <f t="shared" si="61"/>
        <v>0</v>
      </c>
      <c r="D329" s="29">
        <f t="shared" si="62"/>
        <v>0</v>
      </c>
      <c r="E329"/>
      <c r="F329"/>
      <c r="G329"/>
      <c r="H329"/>
      <c r="I329"/>
      <c r="J329"/>
      <c r="K329"/>
    </row>
    <row r="330" spans="1:11" ht="24" customHeight="1">
      <c r="A330" s="33" t="s">
        <v>22</v>
      </c>
      <c r="B330" s="34">
        <f t="shared" si="60"/>
        <v>0</v>
      </c>
      <c r="C330" s="73">
        <f t="shared" si="61"/>
        <v>0</v>
      </c>
      <c r="D330" s="41">
        <f t="shared" si="62"/>
        <v>0</v>
      </c>
      <c r="E330"/>
      <c r="F330"/>
      <c r="G330"/>
      <c r="H330"/>
      <c r="I330"/>
      <c r="J330"/>
      <c r="K330"/>
    </row>
    <row r="331" spans="1:11" ht="24" customHeight="1">
      <c r="A331" s="42" t="s">
        <v>23</v>
      </c>
      <c r="B331" s="43">
        <f t="shared" si="60"/>
        <v>0</v>
      </c>
      <c r="C331" s="74">
        <f t="shared" si="61"/>
        <v>0</v>
      </c>
      <c r="D331" s="45">
        <f t="shared" si="62"/>
        <v>0</v>
      </c>
      <c r="E331"/>
      <c r="F331"/>
      <c r="G331"/>
      <c r="H331"/>
      <c r="I331"/>
      <c r="J331"/>
      <c r="K331"/>
    </row>
    <row r="332" spans="1:11" ht="24" customHeight="1">
      <c r="A332" s="28" t="s">
        <v>24</v>
      </c>
      <c r="B332" s="37">
        <f t="shared" si="60"/>
        <v>0</v>
      </c>
      <c r="C332" s="76">
        <f t="shared" si="61"/>
        <v>0</v>
      </c>
      <c r="D332" s="29">
        <f t="shared" si="62"/>
        <v>0</v>
      </c>
      <c r="E332"/>
      <c r="F332"/>
      <c r="G332"/>
      <c r="H332" s="24"/>
      <c r="I332"/>
      <c r="J332"/>
      <c r="K332"/>
    </row>
    <row r="333" spans="1:11" ht="24" customHeight="1">
      <c r="A333"/>
      <c r="B333"/>
      <c r="C333"/>
      <c r="D333"/>
      <c r="E333"/>
      <c r="F333"/>
      <c r="G333"/>
      <c r="H333"/>
      <c r="I333"/>
      <c r="J333"/>
      <c r="K333"/>
    </row>
    <row r="334" spans="1:11" ht="24" customHeight="1">
      <c r="A334" s="11" t="s">
        <v>117</v>
      </c>
      <c r="B334" s="11"/>
      <c r="C334" s="11"/>
      <c r="D334" s="11"/>
      <c r="E334" s="11"/>
      <c r="F334" s="11"/>
      <c r="G334" s="11"/>
      <c r="H334" s="11"/>
      <c r="I334"/>
      <c r="J334"/>
      <c r="K334"/>
    </row>
    <row r="335" spans="1:11" ht="75" customHeight="1">
      <c r="A335" s="4" t="s">
        <v>118</v>
      </c>
      <c r="B335" s="4"/>
      <c r="C335" s="4"/>
      <c r="D335" s="4"/>
      <c r="E335" s="4"/>
      <c r="F335" s="4"/>
      <c r="G335" s="4"/>
      <c r="H335" s="4"/>
      <c r="I335"/>
      <c r="J335"/>
      <c r="K335"/>
    </row>
    <row r="336" spans="1:11" ht="20.25" customHeight="1">
      <c r="A336"/>
      <c r="B336"/>
      <c r="C336"/>
      <c r="D336"/>
      <c r="E336"/>
      <c r="F336"/>
      <c r="G336"/>
      <c r="H336"/>
      <c r="I336"/>
      <c r="J336"/>
      <c r="K336"/>
    </row>
    <row r="337" spans="1:11" ht="24" customHeight="1">
      <c r="A337" s="10" t="s">
        <v>119</v>
      </c>
      <c r="B337" s="10"/>
      <c r="C337" s="10"/>
      <c r="D337" s="10"/>
      <c r="E337" s="10"/>
      <c r="F337"/>
      <c r="G337"/>
      <c r="H337"/>
      <c r="I337"/>
      <c r="J337"/>
      <c r="K337"/>
    </row>
    <row r="338" spans="1:11" ht="46.5" customHeight="1">
      <c r="A338" s="69" t="s">
        <v>11</v>
      </c>
      <c r="B338" s="71" t="s">
        <v>120</v>
      </c>
      <c r="C338" s="71" t="s">
        <v>121</v>
      </c>
      <c r="D338" s="71" t="s">
        <v>122</v>
      </c>
      <c r="E338" s="72" t="s">
        <v>18</v>
      </c>
      <c r="F338"/>
      <c r="G338"/>
      <c r="H338"/>
      <c r="I338"/>
      <c r="J338"/>
      <c r="K338"/>
    </row>
    <row r="339" spans="1:11" ht="24" customHeight="1">
      <c r="A339" s="33" t="s">
        <v>19</v>
      </c>
      <c r="B339" s="106">
        <f t="shared" ref="B339:B344" si="63">-D83</f>
        <v>0</v>
      </c>
      <c r="C339" s="106">
        <f t="shared" ref="C339:C344" si="64">-D92</f>
        <v>0</v>
      </c>
      <c r="D339" s="106">
        <f t="shared" ref="D339:D344" si="65">-E101</f>
        <v>0</v>
      </c>
      <c r="E339" s="107">
        <f t="shared" ref="E339:E344" si="66">SUM(B339:D339)</f>
        <v>0</v>
      </c>
      <c r="F339"/>
      <c r="G339"/>
      <c r="H339"/>
      <c r="I339"/>
      <c r="J339"/>
      <c r="K339"/>
    </row>
    <row r="340" spans="1:11" ht="24" customHeight="1">
      <c r="A340" s="42" t="s">
        <v>20</v>
      </c>
      <c r="B340" s="108">
        <f t="shared" si="63"/>
        <v>0</v>
      </c>
      <c r="C340" s="108">
        <f t="shared" si="64"/>
        <v>0</v>
      </c>
      <c r="D340" s="108">
        <f t="shared" si="65"/>
        <v>0</v>
      </c>
      <c r="E340" s="109">
        <f t="shared" si="66"/>
        <v>0</v>
      </c>
      <c r="F340"/>
      <c r="G340"/>
      <c r="H340"/>
      <c r="I340"/>
      <c r="J340"/>
      <c r="K340"/>
    </row>
    <row r="341" spans="1:11" ht="24" customHeight="1">
      <c r="A341" s="46" t="s">
        <v>35</v>
      </c>
      <c r="B341" s="110">
        <f t="shared" si="63"/>
        <v>0</v>
      </c>
      <c r="C341" s="110">
        <f t="shared" si="64"/>
        <v>0</v>
      </c>
      <c r="D341" s="110">
        <f t="shared" si="65"/>
        <v>0</v>
      </c>
      <c r="E341" s="111">
        <f t="shared" si="66"/>
        <v>0</v>
      </c>
      <c r="F341"/>
      <c r="G341"/>
      <c r="H341"/>
      <c r="I341"/>
      <c r="J341"/>
      <c r="K341"/>
    </row>
    <row r="342" spans="1:11" ht="24" customHeight="1">
      <c r="A342" s="33" t="s">
        <v>22</v>
      </c>
      <c r="B342" s="106">
        <f t="shared" si="63"/>
        <v>0</v>
      </c>
      <c r="C342" s="106">
        <f t="shared" si="64"/>
        <v>0</v>
      </c>
      <c r="D342" s="106">
        <f t="shared" si="65"/>
        <v>0</v>
      </c>
      <c r="E342" s="107">
        <f t="shared" si="66"/>
        <v>0</v>
      </c>
      <c r="F342"/>
      <c r="G342"/>
      <c r="H342"/>
      <c r="I342"/>
      <c r="J342"/>
      <c r="K342"/>
    </row>
    <row r="343" spans="1:11" ht="24" customHeight="1">
      <c r="A343" s="42" t="s">
        <v>23</v>
      </c>
      <c r="B343" s="108">
        <f t="shared" si="63"/>
        <v>0</v>
      </c>
      <c r="C343" s="108">
        <f t="shared" si="64"/>
        <v>0</v>
      </c>
      <c r="D343" s="108">
        <f t="shared" si="65"/>
        <v>0</v>
      </c>
      <c r="E343" s="109">
        <f t="shared" si="66"/>
        <v>0</v>
      </c>
      <c r="F343"/>
      <c r="G343"/>
      <c r="H343"/>
      <c r="I343"/>
      <c r="J343"/>
      <c r="K343"/>
    </row>
    <row r="344" spans="1:11" ht="24" customHeight="1">
      <c r="A344" s="28" t="s">
        <v>24</v>
      </c>
      <c r="B344" s="112">
        <f t="shared" si="63"/>
        <v>0</v>
      </c>
      <c r="C344" s="112">
        <f t="shared" si="64"/>
        <v>0</v>
      </c>
      <c r="D344" s="112">
        <f t="shared" si="65"/>
        <v>0</v>
      </c>
      <c r="E344" s="113">
        <f t="shared" si="66"/>
        <v>0</v>
      </c>
      <c r="F344"/>
      <c r="G344"/>
      <c r="H344"/>
      <c r="I344"/>
      <c r="J344"/>
      <c r="K344"/>
    </row>
    <row r="345" spans="1:11" ht="24" customHeight="1">
      <c r="A345"/>
      <c r="B345"/>
      <c r="C345"/>
      <c r="D345"/>
      <c r="E345"/>
      <c r="F345"/>
      <c r="G345"/>
      <c r="H345"/>
      <c r="I345"/>
      <c r="J345"/>
      <c r="K345"/>
    </row>
    <row r="346" spans="1:11" ht="24" customHeight="1">
      <c r="A346" s="10" t="s">
        <v>123</v>
      </c>
      <c r="B346" s="10"/>
      <c r="C346" s="10"/>
      <c r="D346" s="10"/>
      <c r="E346"/>
      <c r="F346"/>
      <c r="G346"/>
      <c r="H346"/>
      <c r="I346"/>
      <c r="J346"/>
      <c r="K346"/>
    </row>
    <row r="347" spans="1:11" ht="24" customHeight="1">
      <c r="A347" s="69" t="s">
        <v>11</v>
      </c>
      <c r="B347" s="70" t="s">
        <v>27</v>
      </c>
      <c r="C347" s="70" t="s">
        <v>13</v>
      </c>
      <c r="D347" s="72" t="s">
        <v>18</v>
      </c>
      <c r="E347"/>
      <c r="F347"/>
      <c r="G347"/>
      <c r="H347"/>
      <c r="I347"/>
      <c r="J347"/>
      <c r="K347"/>
    </row>
    <row r="348" spans="1:11" ht="24" customHeight="1">
      <c r="A348" s="33" t="s">
        <v>19</v>
      </c>
      <c r="B348" s="106">
        <f t="shared" ref="B348:B353" si="67">E339</f>
        <v>0</v>
      </c>
      <c r="C348" s="73">
        <f t="shared" ref="C348:C353" si="68">$B$270</f>
        <v>0</v>
      </c>
      <c r="D348" s="107">
        <f t="shared" ref="D348:D353" si="69">B348*C348</f>
        <v>0</v>
      </c>
      <c r="E348"/>
      <c r="F348"/>
      <c r="G348"/>
      <c r="H348"/>
      <c r="I348"/>
      <c r="J348"/>
      <c r="K348"/>
    </row>
    <row r="349" spans="1:11" ht="24" customHeight="1">
      <c r="A349" s="42" t="s">
        <v>20</v>
      </c>
      <c r="B349" s="108">
        <f t="shared" si="67"/>
        <v>0</v>
      </c>
      <c r="C349" s="74">
        <f t="shared" si="68"/>
        <v>0</v>
      </c>
      <c r="D349" s="109">
        <f t="shared" si="69"/>
        <v>0</v>
      </c>
      <c r="E349"/>
      <c r="F349"/>
      <c r="G349"/>
      <c r="H349"/>
      <c r="I349"/>
      <c r="J349"/>
      <c r="K349"/>
    </row>
    <row r="350" spans="1:11" ht="24" customHeight="1">
      <c r="A350" s="28" t="s">
        <v>35</v>
      </c>
      <c r="B350" s="112">
        <f t="shared" si="67"/>
        <v>0</v>
      </c>
      <c r="C350" s="76">
        <f t="shared" si="68"/>
        <v>0</v>
      </c>
      <c r="D350" s="113">
        <f t="shared" si="69"/>
        <v>0</v>
      </c>
      <c r="E350"/>
      <c r="F350"/>
      <c r="G350"/>
      <c r="H350"/>
      <c r="I350"/>
      <c r="J350"/>
      <c r="K350"/>
    </row>
    <row r="351" spans="1:11" ht="24" customHeight="1">
      <c r="A351" s="33" t="s">
        <v>22</v>
      </c>
      <c r="B351" s="106">
        <f t="shared" si="67"/>
        <v>0</v>
      </c>
      <c r="C351" s="73">
        <f t="shared" si="68"/>
        <v>0</v>
      </c>
      <c r="D351" s="107">
        <f t="shared" si="69"/>
        <v>0</v>
      </c>
      <c r="E351"/>
      <c r="F351"/>
      <c r="G351"/>
      <c r="H351"/>
      <c r="I351"/>
      <c r="J351"/>
      <c r="K351"/>
    </row>
    <row r="352" spans="1:11" ht="24" customHeight="1">
      <c r="A352" s="42" t="s">
        <v>23</v>
      </c>
      <c r="B352" s="108">
        <f t="shared" si="67"/>
        <v>0</v>
      </c>
      <c r="C352" s="74">
        <f t="shared" si="68"/>
        <v>0</v>
      </c>
      <c r="D352" s="109">
        <f t="shared" si="69"/>
        <v>0</v>
      </c>
      <c r="E352"/>
      <c r="F352"/>
      <c r="G352"/>
      <c r="H352"/>
      <c r="I352"/>
      <c r="J352"/>
      <c r="K352"/>
    </row>
    <row r="353" spans="1:11" ht="24" customHeight="1">
      <c r="A353" s="28" t="s">
        <v>24</v>
      </c>
      <c r="B353" s="112">
        <f t="shared" si="67"/>
        <v>0</v>
      </c>
      <c r="C353" s="76">
        <f t="shared" si="68"/>
        <v>0</v>
      </c>
      <c r="D353" s="113">
        <f t="shared" si="69"/>
        <v>0</v>
      </c>
      <c r="E353"/>
      <c r="F353"/>
      <c r="G353"/>
      <c r="H353" s="24"/>
      <c r="I353"/>
      <c r="J353"/>
      <c r="K353"/>
    </row>
    <row r="354" spans="1:11" ht="24" customHeight="1">
      <c r="A354"/>
      <c r="B354"/>
      <c r="C354"/>
      <c r="D354"/>
      <c r="E354"/>
      <c r="F354"/>
      <c r="G354"/>
      <c r="H354"/>
      <c r="I354"/>
      <c r="J354"/>
      <c r="K354"/>
    </row>
    <row r="355" spans="1:11" ht="24" customHeight="1">
      <c r="A355" s="12" t="s">
        <v>97</v>
      </c>
      <c r="B355" s="12"/>
      <c r="C355" s="12"/>
      <c r="D355" s="12"/>
      <c r="E355" s="12"/>
      <c r="F355" s="12"/>
      <c r="G355" s="12"/>
      <c r="H355" s="12"/>
      <c r="I355"/>
      <c r="J355"/>
      <c r="K355"/>
    </row>
    <row r="356" spans="1:11" ht="24" customHeight="1">
      <c r="A356"/>
      <c r="B356"/>
      <c r="C356"/>
      <c r="D356"/>
      <c r="E356"/>
      <c r="F356"/>
      <c r="G356"/>
      <c r="H356"/>
      <c r="I356"/>
      <c r="J356"/>
      <c r="K356"/>
    </row>
    <row r="357" spans="1:11" ht="24" customHeight="1">
      <c r="A357" s="10" t="s">
        <v>97</v>
      </c>
      <c r="B357" s="10"/>
      <c r="C357" s="10"/>
      <c r="D357" s="10"/>
      <c r="E357" s="10"/>
      <c r="F357"/>
      <c r="G357"/>
      <c r="H357"/>
      <c r="I357"/>
      <c r="J357"/>
      <c r="K357"/>
    </row>
    <row r="358" spans="1:11" ht="24" customHeight="1">
      <c r="A358" s="69" t="s">
        <v>11</v>
      </c>
      <c r="B358" s="70" t="s">
        <v>124</v>
      </c>
      <c r="C358" s="70" t="s">
        <v>125</v>
      </c>
      <c r="D358" s="70" t="s">
        <v>126</v>
      </c>
      <c r="E358" s="72" t="s">
        <v>41</v>
      </c>
      <c r="F358"/>
      <c r="G358"/>
      <c r="H358"/>
      <c r="I358"/>
      <c r="J358"/>
      <c r="K358"/>
    </row>
    <row r="359" spans="1:11" ht="24" customHeight="1">
      <c r="A359" s="33" t="s">
        <v>19</v>
      </c>
      <c r="B359" s="114">
        <f t="shared" ref="B359:B364" si="70">D297</f>
        <v>0</v>
      </c>
      <c r="C359" s="114">
        <f t="shared" ref="C359:C364" si="71">D327</f>
        <v>0</v>
      </c>
      <c r="D359" s="115">
        <f t="shared" ref="D359:D364" si="72">D348</f>
        <v>0</v>
      </c>
      <c r="E359" s="116">
        <f t="shared" ref="E359:E364" si="73">SUM(B359:D359)</f>
        <v>0</v>
      </c>
      <c r="F359"/>
      <c r="G359"/>
      <c r="H359"/>
      <c r="I359"/>
      <c r="J359"/>
      <c r="K359"/>
    </row>
    <row r="360" spans="1:11" ht="24" customHeight="1">
      <c r="A360" s="42" t="s">
        <v>20</v>
      </c>
      <c r="B360" s="117">
        <f t="shared" si="70"/>
        <v>0</v>
      </c>
      <c r="C360" s="117">
        <f t="shared" si="71"/>
        <v>0</v>
      </c>
      <c r="D360" s="118">
        <f t="shared" si="72"/>
        <v>0</v>
      </c>
      <c r="E360" s="119">
        <f t="shared" si="73"/>
        <v>0</v>
      </c>
      <c r="F360"/>
      <c r="G360"/>
      <c r="H360"/>
      <c r="I360"/>
      <c r="J360"/>
      <c r="K360"/>
    </row>
    <row r="361" spans="1:11" ht="24" customHeight="1">
      <c r="A361" s="46" t="s">
        <v>35</v>
      </c>
      <c r="B361" s="120">
        <f t="shared" si="70"/>
        <v>0</v>
      </c>
      <c r="C361" s="120">
        <f t="shared" si="71"/>
        <v>0</v>
      </c>
      <c r="D361" s="121">
        <f t="shared" si="72"/>
        <v>0</v>
      </c>
      <c r="E361" s="122">
        <f t="shared" si="73"/>
        <v>0</v>
      </c>
      <c r="F361"/>
      <c r="G361"/>
      <c r="H361"/>
      <c r="I361"/>
      <c r="J361"/>
      <c r="K361"/>
    </row>
    <row r="362" spans="1:11" ht="24" customHeight="1">
      <c r="A362" s="33" t="s">
        <v>22</v>
      </c>
      <c r="B362" s="114">
        <f t="shared" si="70"/>
        <v>0</v>
      </c>
      <c r="C362" s="114">
        <f t="shared" si="71"/>
        <v>0</v>
      </c>
      <c r="D362" s="115">
        <f t="shared" si="72"/>
        <v>0</v>
      </c>
      <c r="E362" s="116">
        <f t="shared" si="73"/>
        <v>0</v>
      </c>
      <c r="F362"/>
      <c r="G362"/>
      <c r="H362"/>
      <c r="I362"/>
      <c r="J362"/>
      <c r="K362"/>
    </row>
    <row r="363" spans="1:11" ht="24" customHeight="1">
      <c r="A363" s="42" t="s">
        <v>23</v>
      </c>
      <c r="B363" s="117">
        <f t="shared" si="70"/>
        <v>0</v>
      </c>
      <c r="C363" s="117">
        <f t="shared" si="71"/>
        <v>0</v>
      </c>
      <c r="D363" s="118">
        <f t="shared" si="72"/>
        <v>0</v>
      </c>
      <c r="E363" s="119">
        <f t="shared" si="73"/>
        <v>0</v>
      </c>
      <c r="F363"/>
      <c r="G363"/>
      <c r="H363"/>
      <c r="I363"/>
      <c r="J363"/>
      <c r="K363"/>
    </row>
    <row r="364" spans="1:11" ht="24" customHeight="1">
      <c r="A364" s="28" t="s">
        <v>24</v>
      </c>
      <c r="B364" s="123">
        <f t="shared" si="70"/>
        <v>0</v>
      </c>
      <c r="C364" s="123">
        <f t="shared" si="71"/>
        <v>0</v>
      </c>
      <c r="D364" s="124">
        <f t="shared" si="72"/>
        <v>0</v>
      </c>
      <c r="E364" s="125">
        <f t="shared" si="73"/>
        <v>0</v>
      </c>
      <c r="F364"/>
      <c r="G364"/>
      <c r="H364" s="24"/>
      <c r="I364"/>
      <c r="J364"/>
      <c r="K364"/>
    </row>
    <row r="365" spans="1:11" ht="24" customHeight="1">
      <c r="A365"/>
      <c r="B365"/>
      <c r="C365"/>
      <c r="D365"/>
      <c r="E365"/>
      <c r="F365"/>
      <c r="G365"/>
      <c r="H365"/>
      <c r="I365"/>
      <c r="J365"/>
      <c r="K365"/>
    </row>
    <row r="366" spans="1:11" ht="24" customHeight="1">
      <c r="A366" s="12" t="s">
        <v>127</v>
      </c>
      <c r="B366" s="12"/>
      <c r="C366" s="12"/>
      <c r="D366" s="12"/>
      <c r="E366" s="12"/>
      <c r="F366" s="12"/>
      <c r="G366" s="12"/>
      <c r="H366" s="12"/>
      <c r="I366"/>
      <c r="J366"/>
      <c r="K366"/>
    </row>
    <row r="367" spans="1:11" ht="144" customHeight="1">
      <c r="A367" s="13" t="s">
        <v>128</v>
      </c>
      <c r="B367" s="13"/>
      <c r="C367" s="13"/>
      <c r="D367" s="13"/>
      <c r="E367" s="13"/>
      <c r="F367" s="13"/>
      <c r="G367" s="13"/>
      <c r="H367" s="13"/>
      <c r="I367"/>
      <c r="J367"/>
      <c r="K367"/>
    </row>
    <row r="368" spans="1:11" ht="24" customHeight="1">
      <c r="A368"/>
      <c r="B368"/>
      <c r="C368"/>
      <c r="D368"/>
      <c r="E368"/>
      <c r="F368"/>
      <c r="G368"/>
      <c r="H368"/>
      <c r="I368"/>
      <c r="J368"/>
      <c r="K368"/>
    </row>
    <row r="369" spans="1:11" ht="24" customHeight="1">
      <c r="A369" s="7" t="s">
        <v>129</v>
      </c>
      <c r="B369" s="7"/>
      <c r="C369" s="7"/>
      <c r="D369" s="7"/>
      <c r="E369" s="7"/>
      <c r="F369" s="7"/>
      <c r="G369" s="7"/>
      <c r="H369"/>
      <c r="I369"/>
      <c r="J369"/>
      <c r="K369"/>
    </row>
    <row r="370" spans="1:11" ht="16.5" customHeight="1">
      <c r="A370" s="7" t="s">
        <v>130</v>
      </c>
      <c r="B370" s="7"/>
      <c r="C370" s="7"/>
      <c r="D370" s="7"/>
      <c r="E370" s="7"/>
      <c r="F370" s="7"/>
      <c r="G370" s="7"/>
      <c r="H370"/>
      <c r="I370"/>
      <c r="J370"/>
      <c r="K370"/>
    </row>
    <row r="371" spans="1:11" ht="24" customHeight="1">
      <c r="A371" s="7" t="s">
        <v>11</v>
      </c>
      <c r="B371" s="7" t="s">
        <v>131</v>
      </c>
      <c r="C371" s="7" t="s">
        <v>132</v>
      </c>
      <c r="D371" s="126" t="s">
        <v>133</v>
      </c>
      <c r="E371" s="127"/>
      <c r="F371" s="126" t="s">
        <v>134</v>
      </c>
      <c r="G371" s="127"/>
      <c r="H371"/>
      <c r="I371"/>
      <c r="J371"/>
      <c r="K371"/>
    </row>
    <row r="372" spans="1:11" ht="31.5" customHeight="1">
      <c r="A372" s="7"/>
      <c r="B372" s="7"/>
      <c r="C372" s="7"/>
      <c r="D372" s="67" t="s">
        <v>135</v>
      </c>
      <c r="E372" s="67" t="s">
        <v>136</v>
      </c>
      <c r="F372" s="67" t="s">
        <v>135</v>
      </c>
      <c r="G372" s="67" t="s">
        <v>136</v>
      </c>
      <c r="H372"/>
      <c r="I372"/>
      <c r="J372"/>
      <c r="K372"/>
    </row>
    <row r="373" spans="1:11" ht="24" customHeight="1">
      <c r="A373" s="128" t="s">
        <v>137</v>
      </c>
      <c r="B373" s="129"/>
      <c r="C373" s="130">
        <v>30</v>
      </c>
      <c r="D373" s="131">
        <v>0.5</v>
      </c>
      <c r="E373" s="132">
        <f t="shared" ref="E373:E384" si="74">(B373*C373)*D373</f>
        <v>0</v>
      </c>
      <c r="F373" s="133">
        <f>(252/365)</f>
        <v>0.69041095890410964</v>
      </c>
      <c r="G373" s="132">
        <f t="shared" ref="G373:G384" si="75">(B373*C373)*F373</f>
        <v>0</v>
      </c>
      <c r="H373"/>
      <c r="I373"/>
      <c r="J373"/>
      <c r="K373"/>
    </row>
    <row r="374" spans="1:11" ht="24" customHeight="1">
      <c r="A374" s="100" t="s">
        <v>138</v>
      </c>
      <c r="B374" s="134"/>
      <c r="C374" s="135">
        <v>1</v>
      </c>
      <c r="D374" s="136">
        <v>1</v>
      </c>
      <c r="E374" s="137">
        <f t="shared" si="74"/>
        <v>0</v>
      </c>
      <c r="F374" s="138">
        <v>1</v>
      </c>
      <c r="G374" s="137">
        <f t="shared" si="75"/>
        <v>0</v>
      </c>
      <c r="H374"/>
      <c r="I374"/>
      <c r="J374"/>
      <c r="K374"/>
    </row>
    <row r="375" spans="1:11" ht="24" customHeight="1">
      <c r="A375" s="100" t="s">
        <v>139</v>
      </c>
      <c r="B375" s="134"/>
      <c r="C375" s="135">
        <v>15</v>
      </c>
      <c r="D375" s="136">
        <v>0.5</v>
      </c>
      <c r="E375" s="137">
        <f t="shared" si="74"/>
        <v>0</v>
      </c>
      <c r="F375" s="138">
        <f>(252/365)</f>
        <v>0.69041095890410964</v>
      </c>
      <c r="G375" s="137">
        <f t="shared" si="75"/>
        <v>0</v>
      </c>
      <c r="H375"/>
      <c r="I375"/>
      <c r="J375"/>
      <c r="K375"/>
    </row>
    <row r="376" spans="1:11" ht="24" customHeight="1">
      <c r="A376" s="100" t="s">
        <v>140</v>
      </c>
      <c r="B376" s="134"/>
      <c r="C376" s="135">
        <v>5</v>
      </c>
      <c r="D376" s="136">
        <v>0.5</v>
      </c>
      <c r="E376" s="137">
        <f t="shared" si="74"/>
        <v>0</v>
      </c>
      <c r="F376" s="138">
        <f>(252/365)</f>
        <v>0.69041095890410964</v>
      </c>
      <c r="G376" s="137">
        <f t="shared" si="75"/>
        <v>0</v>
      </c>
      <c r="H376"/>
      <c r="I376"/>
      <c r="J376"/>
      <c r="K376"/>
    </row>
    <row r="377" spans="1:11" ht="24" customHeight="1">
      <c r="A377" s="100" t="s">
        <v>141</v>
      </c>
      <c r="B377" s="134"/>
      <c r="C377" s="135">
        <v>2</v>
      </c>
      <c r="D377" s="136">
        <v>1</v>
      </c>
      <c r="E377" s="137">
        <f t="shared" si="74"/>
        <v>0</v>
      </c>
      <c r="F377" s="138">
        <v>1</v>
      </c>
      <c r="G377" s="137">
        <f t="shared" si="75"/>
        <v>0</v>
      </c>
      <c r="H377"/>
      <c r="I377"/>
      <c r="J377"/>
      <c r="K377"/>
    </row>
    <row r="378" spans="1:11" ht="24" customHeight="1">
      <c r="A378" s="100" t="s">
        <v>142</v>
      </c>
      <c r="B378" s="134"/>
      <c r="C378" s="135">
        <v>2</v>
      </c>
      <c r="D378" s="136">
        <v>0.5</v>
      </c>
      <c r="E378" s="137">
        <f t="shared" si="74"/>
        <v>0</v>
      </c>
      <c r="F378" s="138">
        <f>(252/365)</f>
        <v>0.69041095890410964</v>
      </c>
      <c r="G378" s="137">
        <f t="shared" si="75"/>
        <v>0</v>
      </c>
      <c r="H378"/>
      <c r="I378"/>
      <c r="J378"/>
      <c r="K378"/>
    </row>
    <row r="379" spans="1:11" ht="24" customHeight="1">
      <c r="A379" s="100" t="s">
        <v>143</v>
      </c>
      <c r="B379" s="134"/>
      <c r="C379" s="135">
        <v>3</v>
      </c>
      <c r="D379" s="136">
        <v>0.5</v>
      </c>
      <c r="E379" s="137">
        <f t="shared" si="74"/>
        <v>0</v>
      </c>
      <c r="F379" s="138">
        <v>1</v>
      </c>
      <c r="G379" s="137">
        <f t="shared" si="75"/>
        <v>0</v>
      </c>
      <c r="H379"/>
      <c r="I379"/>
      <c r="J379"/>
      <c r="K379"/>
    </row>
    <row r="380" spans="1:11" ht="24" customHeight="1">
      <c r="A380" s="100" t="s">
        <v>144</v>
      </c>
      <c r="B380" s="134"/>
      <c r="C380" s="135">
        <v>1</v>
      </c>
      <c r="D380" s="136">
        <v>1</v>
      </c>
      <c r="E380" s="137">
        <f t="shared" si="74"/>
        <v>0</v>
      </c>
      <c r="F380" s="138">
        <v>1</v>
      </c>
      <c r="G380" s="137">
        <f t="shared" si="75"/>
        <v>0</v>
      </c>
      <c r="H380"/>
      <c r="I380"/>
      <c r="J380"/>
      <c r="K380"/>
    </row>
    <row r="381" spans="1:11" ht="24" customHeight="1">
      <c r="A381" s="100" t="s">
        <v>145</v>
      </c>
      <c r="B381" s="134"/>
      <c r="C381" s="135">
        <v>1</v>
      </c>
      <c r="D381" s="136">
        <v>1</v>
      </c>
      <c r="E381" s="137">
        <f t="shared" si="74"/>
        <v>0</v>
      </c>
      <c r="F381" s="138">
        <v>1</v>
      </c>
      <c r="G381" s="137">
        <f t="shared" si="75"/>
        <v>0</v>
      </c>
      <c r="H381"/>
      <c r="I381"/>
      <c r="J381"/>
      <c r="K381"/>
    </row>
    <row r="382" spans="1:11" ht="24" customHeight="1">
      <c r="A382" s="100" t="s">
        <v>146</v>
      </c>
      <c r="B382" s="134"/>
      <c r="C382" s="135">
        <v>20</v>
      </c>
      <c r="D382" s="136">
        <v>0.5</v>
      </c>
      <c r="E382" s="137">
        <f t="shared" si="74"/>
        <v>0</v>
      </c>
      <c r="F382" s="138">
        <f>(252/365)</f>
        <v>0.69041095890410964</v>
      </c>
      <c r="G382" s="137">
        <f t="shared" si="75"/>
        <v>0</v>
      </c>
      <c r="H382"/>
      <c r="I382"/>
      <c r="J382"/>
      <c r="K382"/>
    </row>
    <row r="383" spans="1:11" ht="24" customHeight="1">
      <c r="A383" s="100" t="s">
        <v>147</v>
      </c>
      <c r="B383" s="134"/>
      <c r="C383" s="135">
        <v>180</v>
      </c>
      <c r="D383" s="136">
        <v>0.5</v>
      </c>
      <c r="E383" s="137">
        <f t="shared" si="74"/>
        <v>0</v>
      </c>
      <c r="F383" s="138">
        <f>(252/365)</f>
        <v>0.69041095890410964</v>
      </c>
      <c r="G383" s="137">
        <f t="shared" si="75"/>
        <v>0</v>
      </c>
      <c r="H383"/>
      <c r="I383"/>
      <c r="J383"/>
      <c r="K383"/>
    </row>
    <row r="384" spans="1:11" ht="24" customHeight="1">
      <c r="A384" s="139" t="s">
        <v>148</v>
      </c>
      <c r="B384" s="140"/>
      <c r="C384" s="141">
        <v>6</v>
      </c>
      <c r="D384" s="142">
        <v>1</v>
      </c>
      <c r="E384" s="143">
        <f t="shared" si="74"/>
        <v>0</v>
      </c>
      <c r="F384" s="144">
        <v>1</v>
      </c>
      <c r="G384" s="143">
        <f t="shared" si="75"/>
        <v>0</v>
      </c>
      <c r="H384"/>
      <c r="I384"/>
      <c r="J384"/>
      <c r="K384"/>
    </row>
    <row r="385" spans="1:11" ht="24" customHeight="1">
      <c r="A385"/>
      <c r="B385"/>
      <c r="C385"/>
      <c r="D385"/>
      <c r="E385"/>
      <c r="F385"/>
      <c r="G385"/>
      <c r="H385"/>
      <c r="I385"/>
      <c r="J385"/>
      <c r="K385"/>
    </row>
    <row r="386" spans="1:11" ht="24" customHeight="1">
      <c r="A386" s="7" t="s">
        <v>149</v>
      </c>
      <c r="B386" s="7"/>
      <c r="C386" s="7"/>
      <c r="D386" s="7"/>
      <c r="E386"/>
      <c r="F386"/>
      <c r="G386"/>
      <c r="H386"/>
      <c r="I386"/>
      <c r="J386"/>
      <c r="K386"/>
    </row>
    <row r="387" spans="1:11" ht="24" customHeight="1">
      <c r="A387" s="3" t="s">
        <v>150</v>
      </c>
      <c r="B387" s="7" t="s">
        <v>151</v>
      </c>
      <c r="C387" s="7"/>
      <c r="D387" s="7"/>
      <c r="E387"/>
      <c r="F387"/>
      <c r="G387"/>
      <c r="H387"/>
      <c r="I387"/>
      <c r="J387"/>
      <c r="K387"/>
    </row>
    <row r="388" spans="1:11" ht="26.25" customHeight="1">
      <c r="A388" s="3"/>
      <c r="B388" s="145" t="s">
        <v>152</v>
      </c>
      <c r="C388" s="60" t="s">
        <v>153</v>
      </c>
      <c r="D388" s="146" t="s">
        <v>154</v>
      </c>
      <c r="E388"/>
      <c r="F388"/>
      <c r="G388"/>
      <c r="H388"/>
      <c r="I388"/>
      <c r="J388"/>
      <c r="K388"/>
    </row>
    <row r="389" spans="1:11" ht="24" customHeight="1">
      <c r="A389" s="128" t="s">
        <v>137</v>
      </c>
      <c r="B389" s="147">
        <f t="shared" ref="B389:B400" si="76">E373</f>
        <v>0</v>
      </c>
      <c r="C389" s="147">
        <f t="shared" ref="C389:C400" si="77">E373</f>
        <v>0</v>
      </c>
      <c r="D389" s="148">
        <f t="shared" ref="D389:D400" si="78">G373</f>
        <v>0</v>
      </c>
      <c r="E389"/>
      <c r="F389"/>
      <c r="G389"/>
      <c r="H389"/>
      <c r="I389"/>
      <c r="J389"/>
      <c r="K389"/>
    </row>
    <row r="390" spans="1:11" ht="24" customHeight="1">
      <c r="A390" s="100" t="s">
        <v>138</v>
      </c>
      <c r="B390" s="149">
        <f t="shared" si="76"/>
        <v>0</v>
      </c>
      <c r="C390" s="149">
        <f t="shared" si="77"/>
        <v>0</v>
      </c>
      <c r="D390" s="150">
        <f t="shared" si="78"/>
        <v>0</v>
      </c>
      <c r="E390"/>
      <c r="F390"/>
      <c r="G390"/>
      <c r="H390"/>
      <c r="I390"/>
      <c r="J390"/>
      <c r="K390"/>
    </row>
    <row r="391" spans="1:11" ht="24" customHeight="1">
      <c r="A391" s="100" t="s">
        <v>139</v>
      </c>
      <c r="B391" s="149">
        <f t="shared" si="76"/>
        <v>0</v>
      </c>
      <c r="C391" s="149">
        <f t="shared" si="77"/>
        <v>0</v>
      </c>
      <c r="D391" s="150">
        <f t="shared" si="78"/>
        <v>0</v>
      </c>
      <c r="E391"/>
      <c r="F391"/>
      <c r="G391"/>
      <c r="H391"/>
      <c r="I391"/>
      <c r="J391"/>
      <c r="K391"/>
    </row>
    <row r="392" spans="1:11" ht="24" customHeight="1">
      <c r="A392" s="100" t="s">
        <v>140</v>
      </c>
      <c r="B392" s="149">
        <f t="shared" si="76"/>
        <v>0</v>
      </c>
      <c r="C392" s="149">
        <f t="shared" si="77"/>
        <v>0</v>
      </c>
      <c r="D392" s="150">
        <f t="shared" si="78"/>
        <v>0</v>
      </c>
      <c r="E392"/>
      <c r="F392"/>
      <c r="G392"/>
      <c r="H392"/>
      <c r="I392"/>
      <c r="J392"/>
      <c r="K392"/>
    </row>
    <row r="393" spans="1:11" ht="24" customHeight="1">
      <c r="A393" s="100" t="s">
        <v>141</v>
      </c>
      <c r="B393" s="149">
        <f t="shared" si="76"/>
        <v>0</v>
      </c>
      <c r="C393" s="149">
        <f t="shared" si="77"/>
        <v>0</v>
      </c>
      <c r="D393" s="150">
        <f t="shared" si="78"/>
        <v>0</v>
      </c>
      <c r="E393"/>
      <c r="F393"/>
      <c r="G393"/>
      <c r="H393"/>
      <c r="I393"/>
      <c r="J393"/>
      <c r="K393"/>
    </row>
    <row r="394" spans="1:11" ht="24" customHeight="1">
      <c r="A394" s="100" t="s">
        <v>142</v>
      </c>
      <c r="B394" s="149">
        <f t="shared" si="76"/>
        <v>0</v>
      </c>
      <c r="C394" s="149">
        <f t="shared" si="77"/>
        <v>0</v>
      </c>
      <c r="D394" s="150">
        <f t="shared" si="78"/>
        <v>0</v>
      </c>
      <c r="E394"/>
      <c r="F394"/>
      <c r="G394"/>
      <c r="H394"/>
      <c r="I394"/>
      <c r="J394"/>
      <c r="K394"/>
    </row>
    <row r="395" spans="1:11" ht="24" customHeight="1">
      <c r="A395" s="100" t="s">
        <v>143</v>
      </c>
      <c r="B395" s="149">
        <f t="shared" si="76"/>
        <v>0</v>
      </c>
      <c r="C395" s="149">
        <f t="shared" si="77"/>
        <v>0</v>
      </c>
      <c r="D395" s="150">
        <f t="shared" si="78"/>
        <v>0</v>
      </c>
      <c r="E395"/>
      <c r="F395"/>
      <c r="G395"/>
      <c r="H395"/>
      <c r="I395"/>
      <c r="J395"/>
      <c r="K395"/>
    </row>
    <row r="396" spans="1:11" ht="24" customHeight="1">
      <c r="A396" s="100" t="s">
        <v>144</v>
      </c>
      <c r="B396" s="149">
        <f t="shared" si="76"/>
        <v>0</v>
      </c>
      <c r="C396" s="149">
        <f t="shared" si="77"/>
        <v>0</v>
      </c>
      <c r="D396" s="150">
        <f t="shared" si="78"/>
        <v>0</v>
      </c>
      <c r="E396"/>
      <c r="F396"/>
      <c r="G396"/>
      <c r="H396"/>
      <c r="I396"/>
      <c r="J396"/>
      <c r="K396"/>
    </row>
    <row r="397" spans="1:11" ht="24" customHeight="1">
      <c r="A397" s="100" t="s">
        <v>145</v>
      </c>
      <c r="B397" s="149">
        <f t="shared" si="76"/>
        <v>0</v>
      </c>
      <c r="C397" s="149">
        <f t="shared" si="77"/>
        <v>0</v>
      </c>
      <c r="D397" s="150">
        <f t="shared" si="78"/>
        <v>0</v>
      </c>
      <c r="E397"/>
      <c r="F397"/>
      <c r="G397"/>
      <c r="H397"/>
      <c r="I397"/>
      <c r="J397"/>
      <c r="K397"/>
    </row>
    <row r="398" spans="1:11" ht="24" customHeight="1">
      <c r="A398" s="100" t="s">
        <v>146</v>
      </c>
      <c r="B398" s="149">
        <f t="shared" si="76"/>
        <v>0</v>
      </c>
      <c r="C398" s="149">
        <f t="shared" si="77"/>
        <v>0</v>
      </c>
      <c r="D398" s="150">
        <f t="shared" si="78"/>
        <v>0</v>
      </c>
      <c r="E398"/>
      <c r="F398"/>
      <c r="G398"/>
      <c r="H398"/>
      <c r="I398"/>
      <c r="J398"/>
      <c r="K398"/>
    </row>
    <row r="399" spans="1:11" ht="24" customHeight="1">
      <c r="A399" s="100" t="s">
        <v>147</v>
      </c>
      <c r="B399" s="149">
        <f t="shared" si="76"/>
        <v>0</v>
      </c>
      <c r="C399" s="149">
        <f t="shared" si="77"/>
        <v>0</v>
      </c>
      <c r="D399" s="150">
        <f t="shared" si="78"/>
        <v>0</v>
      </c>
      <c r="E399"/>
      <c r="F399"/>
      <c r="G399"/>
      <c r="H399"/>
      <c r="I399"/>
      <c r="J399"/>
      <c r="K399"/>
    </row>
    <row r="400" spans="1:11" ht="24" customHeight="1">
      <c r="A400" s="101" t="s">
        <v>148</v>
      </c>
      <c r="B400" s="151">
        <f t="shared" si="76"/>
        <v>0</v>
      </c>
      <c r="C400" s="151">
        <f t="shared" si="77"/>
        <v>0</v>
      </c>
      <c r="D400" s="152">
        <f t="shared" si="78"/>
        <v>0</v>
      </c>
      <c r="E400"/>
      <c r="F400"/>
      <c r="G400"/>
      <c r="H400"/>
      <c r="I400"/>
      <c r="J400"/>
      <c r="K400"/>
    </row>
    <row r="401" spans="1:11" ht="24" customHeight="1">
      <c r="A401" s="145" t="s">
        <v>155</v>
      </c>
      <c r="B401" s="153">
        <f>SUM(B389:B400)</f>
        <v>0</v>
      </c>
      <c r="C401" s="153">
        <f>SUM(C389:C400)</f>
        <v>0</v>
      </c>
      <c r="D401" s="154">
        <f>SUM(D389:D400)</f>
        <v>0</v>
      </c>
      <c r="E401"/>
      <c r="F401"/>
      <c r="G401"/>
      <c r="H401" s="24"/>
      <c r="I401"/>
      <c r="J401"/>
      <c r="K401"/>
    </row>
    <row r="402" spans="1:11" ht="24" customHeight="1">
      <c r="A402"/>
      <c r="B402"/>
      <c r="C402"/>
      <c r="D402"/>
      <c r="E402"/>
      <c r="F402"/>
      <c r="G402"/>
      <c r="H402"/>
      <c r="I402"/>
      <c r="J402"/>
      <c r="K402"/>
    </row>
    <row r="403" spans="1:11" ht="24" customHeight="1">
      <c r="A403" s="11" t="s">
        <v>156</v>
      </c>
      <c r="B403" s="11"/>
      <c r="C403" s="11"/>
      <c r="D403" s="11"/>
      <c r="E403" s="11"/>
      <c r="F403" s="11"/>
      <c r="G403" s="11"/>
      <c r="H403" s="11"/>
      <c r="I403"/>
      <c r="J403"/>
      <c r="K403"/>
    </row>
    <row r="404" spans="1:11" ht="78" customHeight="1">
      <c r="A404" s="13" t="s">
        <v>157</v>
      </c>
      <c r="B404" s="13"/>
      <c r="C404" s="13"/>
      <c r="D404" s="13"/>
      <c r="E404" s="13"/>
      <c r="F404" s="13"/>
      <c r="G404" s="13"/>
      <c r="H404" s="13"/>
      <c r="I404"/>
      <c r="J404"/>
      <c r="K404"/>
    </row>
    <row r="405" spans="1:11" ht="24" customHeight="1">
      <c r="A405"/>
      <c r="B405"/>
      <c r="C405"/>
      <c r="D405"/>
      <c r="E405"/>
      <c r="F405"/>
      <c r="G405"/>
      <c r="H405"/>
      <c r="I405"/>
      <c r="J405"/>
      <c r="K405"/>
    </row>
    <row r="406" spans="1:11" ht="24" customHeight="1">
      <c r="A406" s="10" t="s">
        <v>158</v>
      </c>
      <c r="B406" s="10"/>
      <c r="C406" s="10"/>
      <c r="D406" s="10"/>
      <c r="E406"/>
      <c r="F406"/>
      <c r="G406"/>
      <c r="H406"/>
      <c r="I406"/>
      <c r="J406"/>
      <c r="K406"/>
    </row>
    <row r="407" spans="1:11" ht="24" customHeight="1">
      <c r="A407" s="69" t="s">
        <v>11</v>
      </c>
      <c r="B407" s="70" t="s">
        <v>12</v>
      </c>
      <c r="C407" s="70" t="s">
        <v>159</v>
      </c>
      <c r="D407" s="72" t="s">
        <v>160</v>
      </c>
      <c r="E407"/>
      <c r="F407"/>
      <c r="G407"/>
      <c r="H407"/>
      <c r="I407"/>
      <c r="J407"/>
      <c r="K407"/>
    </row>
    <row r="408" spans="1:11" ht="24" customHeight="1">
      <c r="A408" s="33" t="s">
        <v>19</v>
      </c>
      <c r="B408" s="34">
        <f t="shared" ref="B408:B413" si="79">G70+E255+E359</f>
        <v>0</v>
      </c>
      <c r="C408" s="89">
        <v>30</v>
      </c>
      <c r="D408" s="41">
        <f t="shared" ref="D408:D413" si="80">B408/C408</f>
        <v>0</v>
      </c>
      <c r="E408"/>
      <c r="F408"/>
      <c r="G408"/>
      <c r="H408"/>
      <c r="I408"/>
      <c r="J408"/>
      <c r="K408"/>
    </row>
    <row r="409" spans="1:11" ht="24" customHeight="1">
      <c r="A409" s="42" t="s">
        <v>20</v>
      </c>
      <c r="B409" s="43">
        <f t="shared" si="79"/>
        <v>0</v>
      </c>
      <c r="C409" s="90">
        <f>C408</f>
        <v>30</v>
      </c>
      <c r="D409" s="45">
        <f t="shared" si="80"/>
        <v>0</v>
      </c>
      <c r="E409"/>
      <c r="F409"/>
      <c r="G409"/>
      <c r="H409"/>
      <c r="I409"/>
      <c r="J409"/>
      <c r="K409"/>
    </row>
    <row r="410" spans="1:11" ht="24" customHeight="1">
      <c r="A410" s="46" t="s">
        <v>35</v>
      </c>
      <c r="B410" s="47">
        <f t="shared" si="79"/>
        <v>0</v>
      </c>
      <c r="C410" s="91">
        <f>C409</f>
        <v>30</v>
      </c>
      <c r="D410" s="49">
        <f t="shared" si="80"/>
        <v>0</v>
      </c>
      <c r="E410"/>
      <c r="F410"/>
      <c r="G410"/>
      <c r="H410"/>
      <c r="I410"/>
      <c r="J410"/>
      <c r="K410"/>
    </row>
    <row r="411" spans="1:11" ht="24" customHeight="1">
      <c r="A411" s="33" t="s">
        <v>22</v>
      </c>
      <c r="B411" s="34">
        <f t="shared" si="79"/>
        <v>0</v>
      </c>
      <c r="C411" s="89">
        <f>C410</f>
        <v>30</v>
      </c>
      <c r="D411" s="41">
        <f t="shared" si="80"/>
        <v>0</v>
      </c>
      <c r="E411"/>
      <c r="F411"/>
      <c r="G411"/>
      <c r="H411"/>
      <c r="I411"/>
      <c r="J411"/>
      <c r="K411"/>
    </row>
    <row r="412" spans="1:11" ht="24" customHeight="1">
      <c r="A412" s="42" t="s">
        <v>23</v>
      </c>
      <c r="B412" s="43">
        <f t="shared" si="79"/>
        <v>0</v>
      </c>
      <c r="C412" s="90">
        <f>C411</f>
        <v>30</v>
      </c>
      <c r="D412" s="45">
        <f t="shared" si="80"/>
        <v>0</v>
      </c>
      <c r="E412"/>
      <c r="F412"/>
      <c r="G412"/>
      <c r="H412"/>
      <c r="I412"/>
      <c r="J412"/>
      <c r="K412"/>
    </row>
    <row r="413" spans="1:11" ht="24" customHeight="1">
      <c r="A413" s="28" t="s">
        <v>24</v>
      </c>
      <c r="B413" s="37">
        <f t="shared" si="79"/>
        <v>0</v>
      </c>
      <c r="C413" s="92">
        <f>C412</f>
        <v>30</v>
      </c>
      <c r="D413" s="29">
        <f t="shared" si="80"/>
        <v>0</v>
      </c>
      <c r="E413"/>
      <c r="F413"/>
      <c r="G413"/>
      <c r="H413"/>
      <c r="I413"/>
      <c r="J413"/>
      <c r="K413"/>
    </row>
    <row r="414" spans="1:11">
      <c r="A414"/>
      <c r="B414"/>
      <c r="C414"/>
      <c r="D414"/>
      <c r="E414"/>
      <c r="F414"/>
      <c r="G414"/>
      <c r="H414"/>
      <c r="I414"/>
      <c r="J414"/>
      <c r="K414"/>
    </row>
    <row r="415" spans="1:11" ht="24" customHeight="1">
      <c r="A415" s="7" t="s">
        <v>156</v>
      </c>
      <c r="B415" s="7"/>
      <c r="C415" s="7"/>
      <c r="D415" s="7"/>
      <c r="E415" s="7"/>
      <c r="F415"/>
      <c r="G415"/>
      <c r="H415"/>
      <c r="I415"/>
      <c r="J415"/>
      <c r="K415"/>
    </row>
    <row r="416" spans="1:11" ht="33.75" customHeight="1">
      <c r="A416" s="69" t="s">
        <v>11</v>
      </c>
      <c r="B416" s="70" t="s">
        <v>160</v>
      </c>
      <c r="C416" s="71" t="s">
        <v>161</v>
      </c>
      <c r="D416" s="70" t="s">
        <v>162</v>
      </c>
      <c r="E416" s="72" t="s">
        <v>163</v>
      </c>
      <c r="F416"/>
      <c r="G416"/>
      <c r="H416"/>
      <c r="I416"/>
      <c r="J416"/>
      <c r="K416"/>
    </row>
    <row r="417" spans="1:11" ht="24" customHeight="1">
      <c r="A417" s="33" t="s">
        <v>19</v>
      </c>
      <c r="B417" s="34">
        <f t="shared" ref="B417:B422" si="81">D408</f>
        <v>0</v>
      </c>
      <c r="C417" s="155">
        <f>B401</f>
        <v>0</v>
      </c>
      <c r="D417" s="34">
        <f t="shared" ref="D417:D422" si="82">B417*C417</f>
        <v>0</v>
      </c>
      <c r="E417" s="41">
        <f t="shared" ref="E417:E422" si="83">D417/12</f>
        <v>0</v>
      </c>
      <c r="F417"/>
      <c r="G417"/>
      <c r="H417"/>
      <c r="I417"/>
      <c r="J417"/>
      <c r="K417"/>
    </row>
    <row r="418" spans="1:11" ht="24" customHeight="1">
      <c r="A418" s="42" t="s">
        <v>20</v>
      </c>
      <c r="B418" s="43">
        <f t="shared" si="81"/>
        <v>0</v>
      </c>
      <c r="C418" s="156">
        <f>C401</f>
        <v>0</v>
      </c>
      <c r="D418" s="43">
        <f t="shared" si="82"/>
        <v>0</v>
      </c>
      <c r="E418" s="45">
        <f t="shared" si="83"/>
        <v>0</v>
      </c>
      <c r="F418"/>
      <c r="G418"/>
      <c r="H418"/>
      <c r="I418"/>
      <c r="J418"/>
      <c r="K418"/>
    </row>
    <row r="419" spans="1:11" ht="24" customHeight="1">
      <c r="A419" s="46" t="s">
        <v>35</v>
      </c>
      <c r="B419" s="47">
        <f t="shared" si="81"/>
        <v>0</v>
      </c>
      <c r="C419" s="157">
        <f>D401</f>
        <v>0</v>
      </c>
      <c r="D419" s="47">
        <f t="shared" si="82"/>
        <v>0</v>
      </c>
      <c r="E419" s="49">
        <f t="shared" si="83"/>
        <v>0</v>
      </c>
      <c r="F419"/>
      <c r="G419"/>
      <c r="H419"/>
      <c r="I419"/>
      <c r="J419"/>
      <c r="K419"/>
    </row>
    <row r="420" spans="1:11" ht="24" customHeight="1">
      <c r="A420" s="33" t="s">
        <v>22</v>
      </c>
      <c r="B420" s="34">
        <f t="shared" si="81"/>
        <v>0</v>
      </c>
      <c r="C420" s="155">
        <f>B401</f>
        <v>0</v>
      </c>
      <c r="D420" s="34">
        <f t="shared" si="82"/>
        <v>0</v>
      </c>
      <c r="E420" s="41">
        <f t="shared" si="83"/>
        <v>0</v>
      </c>
      <c r="F420"/>
      <c r="G420"/>
      <c r="H420"/>
      <c r="I420"/>
      <c r="J420"/>
      <c r="K420"/>
    </row>
    <row r="421" spans="1:11" ht="24" customHeight="1">
      <c r="A421" s="42" t="s">
        <v>23</v>
      </c>
      <c r="B421" s="43">
        <f t="shared" si="81"/>
        <v>0</v>
      </c>
      <c r="C421" s="156">
        <f>C401</f>
        <v>0</v>
      </c>
      <c r="D421" s="43">
        <f t="shared" si="82"/>
        <v>0</v>
      </c>
      <c r="E421" s="45">
        <f t="shared" si="83"/>
        <v>0</v>
      </c>
      <c r="F421"/>
      <c r="G421"/>
      <c r="H421"/>
      <c r="I421"/>
      <c r="J421"/>
      <c r="K421"/>
    </row>
    <row r="422" spans="1:11" ht="24" customHeight="1">
      <c r="A422" s="28" t="s">
        <v>24</v>
      </c>
      <c r="B422" s="37">
        <f t="shared" si="81"/>
        <v>0</v>
      </c>
      <c r="C422" s="158">
        <f>D401</f>
        <v>0</v>
      </c>
      <c r="D422" s="37">
        <f t="shared" si="82"/>
        <v>0</v>
      </c>
      <c r="E422" s="29">
        <f t="shared" si="83"/>
        <v>0</v>
      </c>
      <c r="F422"/>
      <c r="G422"/>
      <c r="H422" s="24"/>
      <c r="I422"/>
      <c r="J422"/>
      <c r="K422"/>
    </row>
    <row r="423" spans="1:11" ht="24" customHeight="1">
      <c r="A423"/>
      <c r="B423"/>
      <c r="C423"/>
      <c r="D423"/>
      <c r="E423"/>
      <c r="F423"/>
      <c r="G423"/>
      <c r="H423"/>
      <c r="I423"/>
      <c r="J423"/>
      <c r="K423"/>
    </row>
    <row r="424" spans="1:11" ht="24" customHeight="1">
      <c r="A424" s="11" t="s">
        <v>164</v>
      </c>
      <c r="B424" s="11"/>
      <c r="C424" s="11"/>
      <c r="D424" s="11"/>
      <c r="E424" s="11"/>
      <c r="F424" s="11"/>
      <c r="G424" s="11"/>
      <c r="H424" s="11"/>
      <c r="I424"/>
      <c r="J424"/>
      <c r="K424"/>
    </row>
    <row r="425" spans="1:11" ht="119.25" customHeight="1">
      <c r="A425" s="13" t="s">
        <v>165</v>
      </c>
      <c r="B425" s="13"/>
      <c r="C425" s="13"/>
      <c r="D425" s="13"/>
      <c r="E425" s="13"/>
      <c r="F425" s="13"/>
      <c r="G425" s="13"/>
      <c r="H425" s="13"/>
      <c r="I425"/>
      <c r="J425"/>
      <c r="K425"/>
    </row>
    <row r="426" spans="1:11" ht="22.5" customHeight="1">
      <c r="A426"/>
      <c r="B426"/>
      <c r="C426"/>
      <c r="D426"/>
      <c r="E426"/>
      <c r="F426"/>
      <c r="G426"/>
      <c r="H426"/>
      <c r="I426"/>
      <c r="J426"/>
      <c r="K426"/>
    </row>
    <row r="427" spans="1:11" ht="22.5" customHeight="1">
      <c r="A427" s="10" t="s">
        <v>166</v>
      </c>
      <c r="B427" s="10"/>
      <c r="C427" s="10"/>
      <c r="D427" s="10"/>
      <c r="E427"/>
      <c r="F427"/>
      <c r="G427"/>
      <c r="H427"/>
      <c r="I427"/>
      <c r="J427"/>
      <c r="K427"/>
    </row>
    <row r="428" spans="1:11" ht="22.5" customHeight="1">
      <c r="A428" s="69" t="s">
        <v>11</v>
      </c>
      <c r="B428" s="70" t="s">
        <v>12</v>
      </c>
      <c r="C428" s="70" t="s">
        <v>167</v>
      </c>
      <c r="D428" s="72" t="s">
        <v>18</v>
      </c>
      <c r="E428"/>
      <c r="F428"/>
      <c r="G428"/>
      <c r="H428"/>
      <c r="I428"/>
      <c r="J428"/>
      <c r="K428"/>
    </row>
    <row r="429" spans="1:11" ht="22.5" customHeight="1">
      <c r="A429" s="33" t="s">
        <v>19</v>
      </c>
      <c r="B429" s="34">
        <f>G70+E255+E359</f>
        <v>0</v>
      </c>
      <c r="C429" s="52">
        <v>220</v>
      </c>
      <c r="D429" s="41">
        <f>B429/C429</f>
        <v>0</v>
      </c>
      <c r="E429"/>
      <c r="F429"/>
      <c r="G429"/>
      <c r="H429"/>
      <c r="I429"/>
      <c r="J429"/>
      <c r="K429"/>
    </row>
    <row r="430" spans="1:11" ht="24" customHeight="1">
      <c r="A430" s="42" t="s">
        <v>20</v>
      </c>
      <c r="B430" s="43">
        <f>G71+E256+E360</f>
        <v>0</v>
      </c>
      <c r="C430" s="54">
        <f>C429</f>
        <v>220</v>
      </c>
      <c r="D430" s="45">
        <f>B430/C430</f>
        <v>0</v>
      </c>
      <c r="E430"/>
      <c r="F430"/>
      <c r="G430"/>
      <c r="H430"/>
      <c r="I430"/>
      <c r="J430"/>
      <c r="K430"/>
    </row>
    <row r="431" spans="1:11" ht="24" customHeight="1">
      <c r="A431" s="28" t="s">
        <v>35</v>
      </c>
      <c r="B431" s="37">
        <f>G72+E257+E361</f>
        <v>0</v>
      </c>
      <c r="C431" s="56">
        <f>C430</f>
        <v>220</v>
      </c>
      <c r="D431" s="29">
        <f>B431/C431</f>
        <v>0</v>
      </c>
      <c r="E431"/>
      <c r="F431"/>
      <c r="G431"/>
      <c r="H431"/>
      <c r="I431"/>
      <c r="J431"/>
      <c r="K431"/>
    </row>
    <row r="432" spans="1:11">
      <c r="A432"/>
      <c r="B432"/>
      <c r="C432"/>
      <c r="D432"/>
      <c r="E432"/>
      <c r="F432"/>
      <c r="G432"/>
      <c r="H432"/>
      <c r="I432"/>
      <c r="J432"/>
      <c r="K432"/>
    </row>
    <row r="433" spans="1:11" ht="24" customHeight="1">
      <c r="A433" s="2" t="s">
        <v>164</v>
      </c>
      <c r="B433" s="2"/>
      <c r="C433" s="2"/>
      <c r="D433" s="2"/>
      <c r="E433"/>
      <c r="F433"/>
      <c r="G433"/>
      <c r="H433"/>
      <c r="I433"/>
      <c r="J433"/>
      <c r="K433"/>
    </row>
    <row r="434" spans="1:11" ht="30" customHeight="1">
      <c r="A434" s="58" t="s">
        <v>11</v>
      </c>
      <c r="B434" s="59" t="s">
        <v>168</v>
      </c>
      <c r="C434" s="60" t="s">
        <v>169</v>
      </c>
      <c r="D434" s="61" t="s">
        <v>18</v>
      </c>
      <c r="E434"/>
      <c r="F434"/>
      <c r="G434"/>
      <c r="H434"/>
      <c r="I434"/>
      <c r="J434"/>
      <c r="K434"/>
    </row>
    <row r="435" spans="1:11" ht="24" customHeight="1">
      <c r="A435" s="33" t="s">
        <v>19</v>
      </c>
      <c r="B435" s="34">
        <f>D429</f>
        <v>0</v>
      </c>
      <c r="C435" s="52">
        <v>15</v>
      </c>
      <c r="D435" s="41">
        <f>B435*C435</f>
        <v>0</v>
      </c>
      <c r="E435"/>
      <c r="F435"/>
      <c r="G435"/>
      <c r="H435"/>
      <c r="I435"/>
      <c r="J435"/>
      <c r="K435"/>
    </row>
    <row r="436" spans="1:11" ht="24" customHeight="1">
      <c r="A436" s="42" t="s">
        <v>20</v>
      </c>
      <c r="B436" s="43">
        <f>D430</f>
        <v>0</v>
      </c>
      <c r="C436" s="54">
        <v>15</v>
      </c>
      <c r="D436" s="45">
        <f>B436*C436</f>
        <v>0</v>
      </c>
      <c r="E436"/>
      <c r="F436"/>
      <c r="G436"/>
      <c r="H436"/>
      <c r="I436"/>
      <c r="J436"/>
      <c r="K436"/>
    </row>
    <row r="437" spans="1:11" ht="24" customHeight="1">
      <c r="A437" s="28" t="s">
        <v>35</v>
      </c>
      <c r="B437" s="37">
        <f>D431</f>
        <v>0</v>
      </c>
      <c r="C437" s="56">
        <v>22</v>
      </c>
      <c r="D437" s="29">
        <f>B437*C437</f>
        <v>0</v>
      </c>
      <c r="E437"/>
      <c r="F437"/>
      <c r="G437"/>
      <c r="H437" s="24"/>
      <c r="I437"/>
      <c r="J437"/>
      <c r="K437"/>
    </row>
    <row r="438" spans="1:11" ht="24" customHeight="1">
      <c r="A438"/>
      <c r="B438"/>
      <c r="C438"/>
      <c r="D438"/>
      <c r="E438"/>
      <c r="F438"/>
      <c r="G438"/>
      <c r="H438"/>
      <c r="I438"/>
      <c r="J438"/>
      <c r="K438"/>
    </row>
    <row r="439" spans="1:11" ht="24" customHeight="1">
      <c r="A439" s="12" t="s">
        <v>127</v>
      </c>
      <c r="B439" s="12"/>
      <c r="C439" s="12"/>
      <c r="D439" s="12"/>
      <c r="E439" s="12"/>
      <c r="F439" s="12"/>
      <c r="G439" s="12"/>
      <c r="H439" s="12"/>
      <c r="I439"/>
      <c r="J439"/>
      <c r="K439"/>
    </row>
    <row r="440" spans="1:11" ht="24" customHeight="1">
      <c r="A440"/>
      <c r="B440"/>
      <c r="C440"/>
      <c r="D440"/>
      <c r="E440"/>
      <c r="F440"/>
      <c r="G440"/>
      <c r="H440"/>
      <c r="I440"/>
      <c r="J440"/>
      <c r="K440"/>
    </row>
    <row r="441" spans="1:11" ht="24" customHeight="1">
      <c r="A441" s="10" t="s">
        <v>127</v>
      </c>
      <c r="B441" s="10"/>
      <c r="C441" s="10"/>
      <c r="D441" s="10"/>
      <c r="E441"/>
      <c r="F441"/>
      <c r="G441"/>
      <c r="H441"/>
      <c r="I441"/>
      <c r="J441"/>
      <c r="K441"/>
    </row>
    <row r="442" spans="1:11" ht="24" customHeight="1">
      <c r="A442" s="69" t="s">
        <v>11</v>
      </c>
      <c r="B442" s="70" t="s">
        <v>170</v>
      </c>
      <c r="C442" s="70" t="s">
        <v>171</v>
      </c>
      <c r="D442" s="72" t="s">
        <v>41</v>
      </c>
      <c r="E442"/>
      <c r="F442"/>
      <c r="G442"/>
      <c r="H442"/>
      <c r="I442"/>
      <c r="J442"/>
      <c r="K442"/>
    </row>
    <row r="443" spans="1:11" ht="24" customHeight="1">
      <c r="A443" s="33" t="s">
        <v>19</v>
      </c>
      <c r="B443" s="34">
        <f t="shared" ref="B443:B448" si="84">E417</f>
        <v>0</v>
      </c>
      <c r="C443" s="34">
        <f>D435</f>
        <v>0</v>
      </c>
      <c r="D443" s="41">
        <f t="shared" ref="D443:D448" si="85">B443+C443</f>
        <v>0</v>
      </c>
      <c r="E443"/>
      <c r="F443"/>
      <c r="G443"/>
      <c r="H443"/>
      <c r="I443"/>
      <c r="J443"/>
      <c r="K443"/>
    </row>
    <row r="444" spans="1:11" ht="24" customHeight="1">
      <c r="A444" s="42" t="s">
        <v>20</v>
      </c>
      <c r="B444" s="43">
        <f t="shared" si="84"/>
        <v>0</v>
      </c>
      <c r="C444" s="43">
        <f>D436</f>
        <v>0</v>
      </c>
      <c r="D444" s="45">
        <f t="shared" si="85"/>
        <v>0</v>
      </c>
      <c r="E444"/>
      <c r="F444"/>
      <c r="G444"/>
      <c r="H444"/>
      <c r="I444"/>
      <c r="J444"/>
      <c r="K444"/>
    </row>
    <row r="445" spans="1:11" ht="24" customHeight="1">
      <c r="A445" s="46" t="s">
        <v>35</v>
      </c>
      <c r="B445" s="47">
        <f t="shared" si="84"/>
        <v>0</v>
      </c>
      <c r="C445" s="47">
        <f>D437</f>
        <v>0</v>
      </c>
      <c r="D445" s="49">
        <f t="shared" si="85"/>
        <v>0</v>
      </c>
      <c r="E445"/>
      <c r="F445"/>
      <c r="G445"/>
      <c r="H445"/>
      <c r="I445"/>
      <c r="J445"/>
      <c r="K445"/>
    </row>
    <row r="446" spans="1:11" ht="24" customHeight="1">
      <c r="A446" s="33" t="s">
        <v>22</v>
      </c>
      <c r="B446" s="34">
        <f t="shared" si="84"/>
        <v>0</v>
      </c>
      <c r="C446" s="52"/>
      <c r="D446" s="41">
        <f t="shared" si="85"/>
        <v>0</v>
      </c>
      <c r="E446"/>
      <c r="F446"/>
      <c r="G446"/>
      <c r="H446"/>
      <c r="I446"/>
      <c r="J446"/>
      <c r="K446"/>
    </row>
    <row r="447" spans="1:11" ht="24" customHeight="1">
      <c r="A447" s="42" t="s">
        <v>23</v>
      </c>
      <c r="B447" s="43">
        <f t="shared" si="84"/>
        <v>0</v>
      </c>
      <c r="C447" s="54"/>
      <c r="D447" s="45">
        <f t="shared" si="85"/>
        <v>0</v>
      </c>
      <c r="E447"/>
      <c r="F447"/>
      <c r="G447"/>
      <c r="H447"/>
      <c r="I447"/>
      <c r="J447"/>
      <c r="K447"/>
    </row>
    <row r="448" spans="1:11" ht="24" customHeight="1">
      <c r="A448" s="28" t="s">
        <v>24</v>
      </c>
      <c r="B448" s="37">
        <f t="shared" si="84"/>
        <v>0</v>
      </c>
      <c r="C448" s="56"/>
      <c r="D448" s="29">
        <f t="shared" si="85"/>
        <v>0</v>
      </c>
      <c r="E448"/>
      <c r="F448"/>
      <c r="G448"/>
      <c r="H448"/>
      <c r="I448"/>
      <c r="J448"/>
      <c r="K448"/>
    </row>
    <row r="449" spans="1:11" ht="24" customHeight="1">
      <c r="A449"/>
      <c r="B449"/>
      <c r="C449"/>
      <c r="D449"/>
      <c r="E449"/>
      <c r="F449"/>
      <c r="G449"/>
      <c r="H449"/>
      <c r="I449"/>
      <c r="J449"/>
      <c r="K449"/>
    </row>
    <row r="450" spans="1:11" ht="24" customHeight="1">
      <c r="A450" s="12" t="s">
        <v>172</v>
      </c>
      <c r="B450" s="12"/>
      <c r="C450" s="12"/>
      <c r="D450" s="12"/>
      <c r="E450" s="12"/>
      <c r="F450" s="12"/>
      <c r="G450" s="12"/>
      <c r="H450" s="12"/>
      <c r="I450"/>
      <c r="J450"/>
      <c r="K450"/>
    </row>
    <row r="451" spans="1:11" ht="24" customHeight="1">
      <c r="A451" s="24"/>
      <c r="B451" s="24"/>
      <c r="C451" s="24"/>
      <c r="D451"/>
      <c r="E451" s="24"/>
      <c r="F451"/>
      <c r="G451"/>
      <c r="H451"/>
      <c r="I451"/>
      <c r="J451"/>
      <c r="K451"/>
    </row>
    <row r="452" spans="1:11" ht="24" customHeight="1">
      <c r="A452" s="1" t="s">
        <v>173</v>
      </c>
      <c r="B452" s="1"/>
      <c r="C452" s="1"/>
      <c r="D452" s="1"/>
      <c r="E452" s="160"/>
      <c r="F452"/>
      <c r="G452"/>
      <c r="H452"/>
      <c r="I452"/>
      <c r="J452"/>
      <c r="K452"/>
    </row>
    <row r="453" spans="1:11" ht="24" customHeight="1">
      <c r="A453" s="159" t="s">
        <v>174</v>
      </c>
      <c r="B453" s="161" t="s">
        <v>175</v>
      </c>
      <c r="C453" s="161" t="s">
        <v>176</v>
      </c>
      <c r="D453" s="25" t="s">
        <v>18</v>
      </c>
      <c r="E453"/>
      <c r="F453"/>
      <c r="G453"/>
      <c r="H453"/>
      <c r="I453"/>
      <c r="J453"/>
      <c r="K453"/>
    </row>
    <row r="454" spans="1:11" ht="24" customHeight="1">
      <c r="A454" s="162" t="s">
        <v>177</v>
      </c>
      <c r="B454" s="163"/>
      <c r="C454" s="164"/>
      <c r="D454" s="165"/>
      <c r="E454"/>
      <c r="F454"/>
      <c r="G454"/>
      <c r="H454"/>
      <c r="I454"/>
      <c r="J454"/>
      <c r="K454"/>
    </row>
    <row r="455" spans="1:11" ht="24" customHeight="1">
      <c r="A455" s="166" t="s">
        <v>178</v>
      </c>
      <c r="B455" s="167"/>
      <c r="C455" s="168"/>
      <c r="D455" s="169"/>
      <c r="E455"/>
      <c r="F455"/>
      <c r="G455"/>
      <c r="H455"/>
      <c r="I455"/>
      <c r="J455"/>
      <c r="K455"/>
    </row>
    <row r="456" spans="1:11" ht="24" customHeight="1">
      <c r="A456" s="166" t="s">
        <v>179</v>
      </c>
      <c r="B456" s="167"/>
      <c r="C456" s="168"/>
      <c r="D456" s="169"/>
      <c r="E456"/>
      <c r="F456"/>
      <c r="G456"/>
      <c r="H456"/>
      <c r="I456"/>
      <c r="J456"/>
      <c r="K456"/>
    </row>
    <row r="457" spans="1:11" ht="24" customHeight="1">
      <c r="A457" s="166" t="s">
        <v>180</v>
      </c>
      <c r="B457" s="167"/>
      <c r="C457" s="168"/>
      <c r="D457" s="169"/>
      <c r="E457"/>
      <c r="F457"/>
      <c r="G457"/>
      <c r="H457"/>
      <c r="I457"/>
      <c r="J457"/>
      <c r="K457"/>
    </row>
    <row r="458" spans="1:11" ht="24" customHeight="1">
      <c r="A458" s="166"/>
      <c r="B458" s="167"/>
      <c r="C458" s="168"/>
      <c r="D458" s="169"/>
      <c r="E458"/>
      <c r="F458"/>
      <c r="G458"/>
      <c r="H458"/>
      <c r="I458"/>
      <c r="J458"/>
      <c r="K458"/>
    </row>
    <row r="459" spans="1:11" ht="24" customHeight="1">
      <c r="A459" s="166"/>
      <c r="B459" s="167"/>
      <c r="C459" s="168"/>
      <c r="D459" s="169"/>
      <c r="E459"/>
      <c r="F459"/>
      <c r="G459"/>
      <c r="H459"/>
      <c r="I459"/>
      <c r="J459"/>
      <c r="K459"/>
    </row>
    <row r="460" spans="1:11" ht="24" customHeight="1">
      <c r="A460" s="166"/>
      <c r="B460" s="167"/>
      <c r="C460" s="168"/>
      <c r="D460" s="169"/>
      <c r="E460"/>
      <c r="F460"/>
      <c r="G460"/>
      <c r="H460"/>
      <c r="I460"/>
      <c r="J460"/>
      <c r="K460"/>
    </row>
    <row r="461" spans="1:11" ht="24" customHeight="1">
      <c r="A461" s="166"/>
      <c r="B461" s="167"/>
      <c r="C461" s="168"/>
      <c r="D461" s="169"/>
      <c r="E461"/>
      <c r="F461"/>
      <c r="G461"/>
      <c r="H461"/>
      <c r="I461"/>
      <c r="J461"/>
      <c r="K461"/>
    </row>
    <row r="462" spans="1:11" ht="24" customHeight="1">
      <c r="A462" s="170"/>
      <c r="B462" s="171"/>
      <c r="C462" s="172"/>
      <c r="D462" s="173"/>
      <c r="E462"/>
      <c r="F462"/>
      <c r="G462"/>
      <c r="H462"/>
      <c r="I462"/>
      <c r="J462"/>
      <c r="K462"/>
    </row>
    <row r="463" spans="1:11" ht="24" customHeight="1">
      <c r="A463" s="1" t="s">
        <v>181</v>
      </c>
      <c r="B463" s="1"/>
      <c r="C463" s="1"/>
      <c r="D463" s="174"/>
      <c r="E463"/>
      <c r="F463"/>
      <c r="G463"/>
      <c r="H463"/>
      <c r="I463"/>
      <c r="J463"/>
      <c r="K463"/>
    </row>
    <row r="464" spans="1:11" ht="24" customHeight="1">
      <c r="A464" s="175"/>
      <c r="B464" s="176"/>
      <c r="C464" s="176"/>
      <c r="D464" s="176"/>
      <c r="E464" s="177"/>
      <c r="F464"/>
      <c r="G464"/>
      <c r="H464"/>
      <c r="I464"/>
      <c r="J464"/>
      <c r="K464"/>
    </row>
    <row r="465" spans="1:11" ht="24" customHeight="1">
      <c r="A465" s="1" t="s">
        <v>182</v>
      </c>
      <c r="B465" s="1"/>
      <c r="C465" s="1"/>
      <c r="D465" s="178"/>
      <c r="E465" s="178"/>
      <c r="F465"/>
      <c r="G465"/>
      <c r="H465"/>
      <c r="I465"/>
      <c r="J465"/>
      <c r="K465"/>
    </row>
    <row r="466" spans="1:11" ht="24" customHeight="1">
      <c r="A466" s="179" t="s">
        <v>11</v>
      </c>
      <c r="B466" s="180" t="s">
        <v>162</v>
      </c>
      <c r="C466" s="181" t="s">
        <v>183</v>
      </c>
      <c r="D466" s="178"/>
      <c r="E466" s="178"/>
      <c r="F466"/>
      <c r="G466"/>
      <c r="H466"/>
      <c r="I466"/>
      <c r="J466"/>
      <c r="K466"/>
    </row>
    <row r="467" spans="1:11" ht="24" customHeight="1">
      <c r="A467" s="33" t="s">
        <v>19</v>
      </c>
      <c r="B467" s="182"/>
      <c r="C467" s="183"/>
      <c r="D467" s="176"/>
      <c r="E467" s="184"/>
      <c r="F467"/>
      <c r="G467"/>
      <c r="H467"/>
      <c r="I467"/>
      <c r="J467"/>
      <c r="K467"/>
    </row>
    <row r="468" spans="1:11" ht="24" customHeight="1">
      <c r="A468" s="42" t="s">
        <v>20</v>
      </c>
      <c r="B468" s="185"/>
      <c r="C468" s="186"/>
      <c r="D468" s="176"/>
      <c r="E468" s="184"/>
      <c r="F468"/>
      <c r="G468"/>
      <c r="H468"/>
      <c r="I468"/>
      <c r="J468"/>
      <c r="K468"/>
    </row>
    <row r="469" spans="1:11" ht="24" customHeight="1">
      <c r="A469" s="46" t="s">
        <v>35</v>
      </c>
      <c r="B469" s="187"/>
      <c r="C469" s="188"/>
      <c r="D469" s="176"/>
      <c r="E469" s="184"/>
      <c r="F469"/>
      <c r="G469"/>
      <c r="H469"/>
      <c r="I469"/>
      <c r="J469"/>
      <c r="K469"/>
    </row>
    <row r="470" spans="1:11" ht="24" customHeight="1">
      <c r="A470" s="33" t="s">
        <v>22</v>
      </c>
      <c r="B470" s="189"/>
      <c r="C470" s="190"/>
      <c r="D470" s="176"/>
      <c r="E470" s="184"/>
      <c r="F470"/>
      <c r="G470"/>
      <c r="H470"/>
      <c r="I470"/>
      <c r="J470"/>
      <c r="K470"/>
    </row>
    <row r="471" spans="1:11" ht="24" customHeight="1">
      <c r="A471" s="42" t="s">
        <v>23</v>
      </c>
      <c r="B471" s="185"/>
      <c r="C471" s="186"/>
      <c r="D471" s="176"/>
      <c r="E471" s="184"/>
      <c r="F471"/>
      <c r="G471"/>
      <c r="H471"/>
      <c r="I471"/>
      <c r="J471"/>
      <c r="K471"/>
    </row>
    <row r="472" spans="1:11" ht="24" customHeight="1">
      <c r="A472" s="28" t="s">
        <v>24</v>
      </c>
      <c r="B472" s="187"/>
      <c r="C472" s="188"/>
      <c r="D472" s="176"/>
      <c r="E472" s="184"/>
      <c r="F472"/>
      <c r="G472"/>
      <c r="H472"/>
      <c r="I472"/>
      <c r="J472"/>
      <c r="K472"/>
    </row>
    <row r="473" spans="1:11" ht="24" customHeight="1">
      <c r="A473" s="175"/>
      <c r="B473" s="176"/>
      <c r="C473" s="176"/>
      <c r="D473" s="176"/>
      <c r="E473" s="175"/>
      <c r="F473"/>
      <c r="G473"/>
      <c r="H473"/>
      <c r="I473"/>
      <c r="J473"/>
      <c r="K473"/>
    </row>
    <row r="474" spans="1:11" ht="24" customHeight="1">
      <c r="A474" s="2" t="s">
        <v>184</v>
      </c>
      <c r="B474" s="2"/>
      <c r="C474" s="2"/>
      <c r="D474" s="2"/>
      <c r="E474" s="2"/>
      <c r="F474" s="2"/>
      <c r="G474"/>
      <c r="H474"/>
      <c r="I474"/>
      <c r="J474"/>
      <c r="K474"/>
    </row>
    <row r="475" spans="1:11" ht="41.25" customHeight="1">
      <c r="A475" s="58" t="s">
        <v>185</v>
      </c>
      <c r="B475" s="59" t="s">
        <v>186</v>
      </c>
      <c r="C475" s="60" t="s">
        <v>175</v>
      </c>
      <c r="D475" s="60" t="s">
        <v>187</v>
      </c>
      <c r="E475" s="60" t="s">
        <v>188</v>
      </c>
      <c r="F475" s="61" t="s">
        <v>189</v>
      </c>
      <c r="G475"/>
      <c r="H475"/>
      <c r="I475"/>
      <c r="J475"/>
      <c r="K475"/>
    </row>
    <row r="476" spans="1:11" ht="24" customHeight="1">
      <c r="A476" s="26"/>
      <c r="B476" s="191"/>
      <c r="C476" s="192"/>
      <c r="D476" s="193"/>
      <c r="E476" s="189"/>
      <c r="F476" s="194"/>
      <c r="G476"/>
      <c r="H476"/>
      <c r="I476"/>
      <c r="J476"/>
      <c r="K476"/>
    </row>
    <row r="477" spans="1:11" ht="24" customHeight="1">
      <c r="A477" s="42"/>
      <c r="B477" s="195"/>
      <c r="C477" s="196"/>
      <c r="D477" s="197"/>
      <c r="E477" s="185"/>
      <c r="F477" s="198"/>
      <c r="G477"/>
      <c r="H477"/>
      <c r="I477"/>
      <c r="J477"/>
      <c r="K477"/>
    </row>
    <row r="478" spans="1:11" ht="24" customHeight="1">
      <c r="A478" s="42"/>
      <c r="B478" s="195"/>
      <c r="C478" s="196"/>
      <c r="D478" s="197"/>
      <c r="E478" s="185"/>
      <c r="F478" s="199"/>
      <c r="G478" s="24"/>
      <c r="H478" s="24"/>
      <c r="I478" s="24"/>
      <c r="J478" s="24"/>
      <c r="K478" s="24"/>
    </row>
    <row r="479" spans="1:11" ht="24" customHeight="1">
      <c r="A479" s="42"/>
      <c r="B479" s="195"/>
      <c r="C479" s="196"/>
      <c r="D479" s="197"/>
      <c r="E479" s="185"/>
      <c r="F479" s="198"/>
      <c r="G479"/>
      <c r="H479"/>
    </row>
    <row r="480" spans="1:11" ht="24" customHeight="1">
      <c r="A480" s="42"/>
      <c r="B480" s="195"/>
      <c r="C480" s="196"/>
      <c r="D480" s="197"/>
      <c r="E480" s="185"/>
      <c r="F480" s="198"/>
      <c r="G480"/>
      <c r="H480"/>
    </row>
    <row r="481" spans="1:8" ht="24" customHeight="1">
      <c r="A481" s="42"/>
      <c r="B481" s="195"/>
      <c r="C481" s="196"/>
      <c r="D481" s="197"/>
      <c r="E481" s="185"/>
      <c r="F481" s="198"/>
      <c r="G481"/>
      <c r="H481"/>
    </row>
    <row r="482" spans="1:8" ht="24" customHeight="1">
      <c r="A482" s="42"/>
      <c r="B482" s="195"/>
      <c r="C482" s="196"/>
      <c r="D482" s="197"/>
      <c r="E482" s="185"/>
      <c r="F482" s="198"/>
      <c r="G482"/>
      <c r="H482"/>
    </row>
    <row r="483" spans="1:8" ht="24" customHeight="1">
      <c r="A483" s="42"/>
      <c r="B483" s="195"/>
      <c r="C483" s="196"/>
      <c r="D483" s="197"/>
      <c r="E483" s="185"/>
      <c r="F483" s="198"/>
      <c r="G483"/>
      <c r="H483"/>
    </row>
    <row r="484" spans="1:8" ht="24" customHeight="1">
      <c r="A484" s="42"/>
      <c r="B484" s="195"/>
      <c r="C484" s="196"/>
      <c r="D484" s="197"/>
      <c r="E484" s="185"/>
      <c r="F484" s="198"/>
      <c r="G484"/>
      <c r="H484"/>
    </row>
    <row r="485" spans="1:8" ht="24" customHeight="1">
      <c r="A485" s="42"/>
      <c r="B485" s="195"/>
      <c r="C485" s="196"/>
      <c r="D485" s="197"/>
      <c r="E485" s="185"/>
      <c r="F485" s="198"/>
      <c r="G485"/>
      <c r="H485"/>
    </row>
    <row r="486" spans="1:8" ht="24" customHeight="1">
      <c r="A486" s="200"/>
      <c r="B486" s="195"/>
      <c r="C486" s="90"/>
      <c r="D486" s="201"/>
      <c r="E486" s="185"/>
      <c r="F486" s="198"/>
      <c r="G486"/>
      <c r="H486"/>
    </row>
    <row r="487" spans="1:8" ht="24" customHeight="1">
      <c r="A487" s="42"/>
      <c r="B487" s="195"/>
      <c r="C487" s="196"/>
      <c r="D487" s="197"/>
      <c r="E487" s="185"/>
      <c r="F487" s="198"/>
      <c r="G487"/>
      <c r="H487"/>
    </row>
    <row r="488" spans="1:8" ht="24" customHeight="1">
      <c r="A488" s="42"/>
      <c r="B488" s="195"/>
      <c r="C488" s="196"/>
      <c r="D488" s="197"/>
      <c r="E488" s="185"/>
      <c r="F488" s="198"/>
      <c r="G488"/>
      <c r="H488"/>
    </row>
    <row r="489" spans="1:8" ht="24" customHeight="1">
      <c r="A489" s="28"/>
      <c r="B489" s="202"/>
      <c r="C489" s="203"/>
      <c r="D489" s="204"/>
      <c r="E489" s="187"/>
      <c r="F489" s="205"/>
      <c r="G489"/>
      <c r="H489"/>
    </row>
    <row r="490" spans="1:8" ht="24" customHeight="1">
      <c r="A490" s="21" t="s">
        <v>190</v>
      </c>
      <c r="B490" s="21"/>
      <c r="C490" s="21"/>
      <c r="D490" s="21"/>
      <c r="E490" s="206"/>
      <c r="F490" s="207"/>
      <c r="G490"/>
      <c r="H490"/>
    </row>
    <row r="491" spans="1:8" ht="24" customHeight="1">
      <c r="A491" s="175"/>
      <c r="B491" s="176"/>
      <c r="C491" s="176"/>
      <c r="D491" s="176"/>
      <c r="E491" s="175"/>
      <c r="F491"/>
      <c r="G491"/>
      <c r="H491"/>
    </row>
    <row r="492" spans="1:8" ht="24" customHeight="1">
      <c r="A492" s="1" t="s">
        <v>191</v>
      </c>
      <c r="B492" s="1"/>
      <c r="C492" s="1"/>
      <c r="D492" s="1"/>
      <c r="E492"/>
      <c r="F492"/>
      <c r="G492"/>
      <c r="H492"/>
    </row>
    <row r="493" spans="1:8" ht="27.75" customHeight="1">
      <c r="A493" s="208" t="s">
        <v>11</v>
      </c>
      <c r="B493" s="209" t="s">
        <v>162</v>
      </c>
      <c r="C493" s="209" t="s">
        <v>163</v>
      </c>
      <c r="D493" s="210" t="s">
        <v>192</v>
      </c>
      <c r="E493"/>
      <c r="F493"/>
      <c r="G493"/>
      <c r="H493"/>
    </row>
    <row r="494" spans="1:8" ht="24" customHeight="1">
      <c r="A494" s="33" t="s">
        <v>19</v>
      </c>
      <c r="B494" s="182"/>
      <c r="C494" s="182"/>
      <c r="D494" s="211"/>
      <c r="E494"/>
      <c r="F494"/>
      <c r="G494"/>
      <c r="H494"/>
    </row>
    <row r="495" spans="1:8" ht="24" customHeight="1">
      <c r="A495" s="42" t="s">
        <v>20</v>
      </c>
      <c r="B495" s="185"/>
      <c r="C495" s="185"/>
      <c r="D495" s="212"/>
      <c r="E495"/>
      <c r="F495"/>
      <c r="G495"/>
      <c r="H495"/>
    </row>
    <row r="496" spans="1:8" ht="24" customHeight="1">
      <c r="A496" s="46" t="s">
        <v>35</v>
      </c>
      <c r="B496" s="213"/>
      <c r="C496" s="213"/>
      <c r="D496" s="214"/>
      <c r="E496"/>
      <c r="F496"/>
      <c r="G496"/>
      <c r="H496"/>
    </row>
    <row r="497" spans="1:8" ht="24" customHeight="1">
      <c r="A497" s="33" t="s">
        <v>22</v>
      </c>
      <c r="B497" s="182"/>
      <c r="C497" s="182"/>
      <c r="D497" s="215"/>
      <c r="E497"/>
      <c r="F497"/>
      <c r="G497"/>
      <c r="H497"/>
    </row>
    <row r="498" spans="1:8" ht="24" customHeight="1">
      <c r="A498" s="42" t="s">
        <v>23</v>
      </c>
      <c r="B498" s="185"/>
      <c r="C498" s="185"/>
      <c r="D498" s="216"/>
      <c r="E498"/>
      <c r="F498"/>
      <c r="G498"/>
      <c r="H498"/>
    </row>
    <row r="499" spans="1:8" ht="24" customHeight="1">
      <c r="A499" s="28" t="s">
        <v>24</v>
      </c>
      <c r="B499" s="187"/>
      <c r="C499" s="187"/>
      <c r="D499" s="217"/>
      <c r="E499"/>
      <c r="F499"/>
      <c r="G499"/>
      <c r="H499"/>
    </row>
    <row r="500" spans="1:8" ht="24" customHeight="1">
      <c r="A500"/>
      <c r="B500"/>
      <c r="C500"/>
      <c r="D500"/>
      <c r="E500"/>
      <c r="F500"/>
      <c r="G500"/>
      <c r="H500"/>
    </row>
    <row r="501" spans="1:8" ht="24" customHeight="1">
      <c r="A501" s="20" t="s">
        <v>172</v>
      </c>
      <c r="B501" s="20"/>
      <c r="C501" s="20"/>
      <c r="D501" s="20"/>
      <c r="E501"/>
      <c r="F501"/>
      <c r="G501"/>
      <c r="H501"/>
    </row>
    <row r="502" spans="1:8" ht="39.75" customHeight="1">
      <c r="A502" s="179" t="s">
        <v>11</v>
      </c>
      <c r="B502" s="218" t="s">
        <v>193</v>
      </c>
      <c r="C502" s="218" t="s">
        <v>194</v>
      </c>
      <c r="D502" s="181" t="s">
        <v>18</v>
      </c>
      <c r="E502"/>
      <c r="F502"/>
      <c r="G502"/>
      <c r="H502"/>
    </row>
    <row r="503" spans="1:8" ht="24" customHeight="1">
      <c r="A503" s="33" t="s">
        <v>19</v>
      </c>
      <c r="B503" s="219">
        <f t="shared" ref="B503:B508" si="86">C467</f>
        <v>0</v>
      </c>
      <c r="C503" s="219">
        <f t="shared" ref="C503:C508" si="87">D494</f>
        <v>0</v>
      </c>
      <c r="D503" s="211">
        <f t="shared" ref="D503:D508" si="88">SUM(B503:C503)</f>
        <v>0</v>
      </c>
      <c r="E503"/>
      <c r="F503"/>
      <c r="G503"/>
      <c r="H503"/>
    </row>
    <row r="504" spans="1:8" ht="24" customHeight="1">
      <c r="A504" s="42" t="s">
        <v>20</v>
      </c>
      <c r="B504" s="220">
        <f t="shared" si="86"/>
        <v>0</v>
      </c>
      <c r="C504" s="220">
        <f t="shared" si="87"/>
        <v>0</v>
      </c>
      <c r="D504" s="212">
        <f t="shared" si="88"/>
        <v>0</v>
      </c>
      <c r="E504"/>
      <c r="F504"/>
      <c r="G504"/>
      <c r="H504"/>
    </row>
    <row r="505" spans="1:8" ht="24" customHeight="1">
      <c r="A505" s="46" t="s">
        <v>35</v>
      </c>
      <c r="B505" s="221">
        <f t="shared" si="86"/>
        <v>0</v>
      </c>
      <c r="C505" s="221">
        <f t="shared" si="87"/>
        <v>0</v>
      </c>
      <c r="D505" s="214">
        <f t="shared" si="88"/>
        <v>0</v>
      </c>
      <c r="E505"/>
      <c r="F505"/>
      <c r="G505"/>
      <c r="H505"/>
    </row>
    <row r="506" spans="1:8" ht="24" customHeight="1">
      <c r="A506" s="33" t="s">
        <v>22</v>
      </c>
      <c r="B506" s="222">
        <f t="shared" si="86"/>
        <v>0</v>
      </c>
      <c r="C506" s="222">
        <f t="shared" si="87"/>
        <v>0</v>
      </c>
      <c r="D506" s="215">
        <f t="shared" si="88"/>
        <v>0</v>
      </c>
      <c r="E506"/>
      <c r="F506"/>
      <c r="G506"/>
      <c r="H506"/>
    </row>
    <row r="507" spans="1:8" ht="24" customHeight="1">
      <c r="A507" s="42" t="s">
        <v>23</v>
      </c>
      <c r="B507" s="223">
        <f t="shared" si="86"/>
        <v>0</v>
      </c>
      <c r="C507" s="223">
        <f t="shared" si="87"/>
        <v>0</v>
      </c>
      <c r="D507" s="216">
        <f t="shared" si="88"/>
        <v>0</v>
      </c>
      <c r="E507"/>
      <c r="F507"/>
      <c r="G507"/>
      <c r="H507"/>
    </row>
    <row r="508" spans="1:8" ht="24" customHeight="1">
      <c r="A508" s="28" t="s">
        <v>24</v>
      </c>
      <c r="B508" s="224">
        <f t="shared" si="86"/>
        <v>0</v>
      </c>
      <c r="C508" s="224">
        <f t="shared" si="87"/>
        <v>0</v>
      </c>
      <c r="D508" s="217">
        <f t="shared" si="88"/>
        <v>0</v>
      </c>
      <c r="E508"/>
      <c r="F508"/>
      <c r="G508"/>
      <c r="H508" s="24"/>
    </row>
    <row r="509" spans="1:8" ht="24" customHeight="1">
      <c r="A509"/>
      <c r="B509"/>
      <c r="C509"/>
      <c r="D509"/>
      <c r="E509"/>
      <c r="F509"/>
      <c r="G509"/>
      <c r="H509"/>
    </row>
    <row r="510" spans="1:8" ht="24" customHeight="1">
      <c r="A510" s="12" t="s">
        <v>195</v>
      </c>
      <c r="B510" s="12"/>
      <c r="C510" s="12"/>
      <c r="D510" s="12"/>
      <c r="E510" s="12"/>
      <c r="F510" s="12"/>
      <c r="G510" s="12"/>
      <c r="H510" s="12"/>
    </row>
    <row r="511" spans="1:8" ht="24" customHeight="1">
      <c r="A511" s="19"/>
      <c r="B511" s="19"/>
      <c r="C511" s="19"/>
      <c r="D511" s="19"/>
      <c r="E511" s="19"/>
      <c r="F511" s="19"/>
      <c r="G511"/>
      <c r="H511"/>
    </row>
    <row r="512" spans="1:8" ht="49.5" customHeight="1">
      <c r="A512" s="18" t="s">
        <v>196</v>
      </c>
      <c r="B512" s="18"/>
      <c r="C512" s="68"/>
      <c r="D512" s="68"/>
      <c r="E512" s="68"/>
      <c r="F512" s="68"/>
      <c r="G512"/>
      <c r="H512"/>
    </row>
    <row r="513" spans="1:8" ht="24" customHeight="1">
      <c r="A513" s="225" t="s">
        <v>197</v>
      </c>
      <c r="B513" s="226"/>
      <c r="C513" s="68"/>
      <c r="D513" s="68"/>
      <c r="E513" s="68"/>
      <c r="F513" s="68"/>
      <c r="G513"/>
      <c r="H513"/>
    </row>
    <row r="514" spans="1:8" ht="24" customHeight="1">
      <c r="A514" s="225" t="s">
        <v>198</v>
      </c>
      <c r="B514" s="226"/>
      <c r="C514" s="68"/>
      <c r="D514" s="68"/>
      <c r="E514" s="68"/>
      <c r="F514" s="68"/>
      <c r="G514"/>
      <c r="H514"/>
    </row>
    <row r="515" spans="1:8" ht="24" customHeight="1">
      <c r="A515" s="94" t="s">
        <v>199</v>
      </c>
      <c r="B515" s="227"/>
      <c r="C515" s="68"/>
      <c r="D515" s="68"/>
      <c r="E515" s="68"/>
      <c r="F515" s="68"/>
      <c r="G515"/>
      <c r="H515"/>
    </row>
    <row r="516" spans="1:8" ht="24" customHeight="1">
      <c r="A516"/>
      <c r="B516"/>
      <c r="C516"/>
      <c r="D516"/>
      <c r="E516"/>
      <c r="F516"/>
      <c r="G516"/>
      <c r="H516"/>
    </row>
    <row r="517" spans="1:8" ht="24" customHeight="1">
      <c r="A517" s="10" t="s">
        <v>195</v>
      </c>
      <c r="B517" s="10"/>
      <c r="C517" s="10"/>
      <c r="D517" s="10"/>
      <c r="E517"/>
      <c r="F517"/>
      <c r="G517"/>
      <c r="H517"/>
    </row>
    <row r="518" spans="1:8" ht="24" customHeight="1">
      <c r="A518" s="69" t="s">
        <v>11</v>
      </c>
      <c r="B518" s="70" t="s">
        <v>12</v>
      </c>
      <c r="C518" s="70" t="s">
        <v>13</v>
      </c>
      <c r="D518" s="72" t="s">
        <v>18</v>
      </c>
      <c r="E518"/>
      <c r="F518"/>
      <c r="G518"/>
      <c r="H518"/>
    </row>
    <row r="519" spans="1:8" ht="24" customHeight="1">
      <c r="A519" s="33" t="s">
        <v>19</v>
      </c>
      <c r="B519" s="228">
        <f t="shared" ref="B519:B524" si="89">G70+E255+E359+D443+D503</f>
        <v>0</v>
      </c>
      <c r="C519" s="35">
        <f t="shared" ref="C519:C524" si="90">((1+$B$513)/(1-$B$514-$B$515))-1</f>
        <v>0</v>
      </c>
      <c r="D519" s="41">
        <f t="shared" ref="D519:D524" si="91">B519*C519</f>
        <v>0</v>
      </c>
      <c r="E519"/>
      <c r="F519"/>
      <c r="G519"/>
      <c r="H519"/>
    </row>
    <row r="520" spans="1:8" ht="24" customHeight="1">
      <c r="A520" s="42" t="s">
        <v>20</v>
      </c>
      <c r="B520" s="229">
        <f t="shared" si="89"/>
        <v>0</v>
      </c>
      <c r="C520" s="77">
        <f t="shared" si="90"/>
        <v>0</v>
      </c>
      <c r="D520" s="45">
        <f t="shared" si="91"/>
        <v>0</v>
      </c>
      <c r="E520"/>
      <c r="F520"/>
      <c r="G520"/>
      <c r="H520"/>
    </row>
    <row r="521" spans="1:8" ht="24" customHeight="1">
      <c r="A521" s="46" t="s">
        <v>35</v>
      </c>
      <c r="B521" s="230">
        <f t="shared" si="89"/>
        <v>0</v>
      </c>
      <c r="C521" s="78">
        <f t="shared" si="90"/>
        <v>0</v>
      </c>
      <c r="D521" s="49">
        <f t="shared" si="91"/>
        <v>0</v>
      </c>
      <c r="E521"/>
      <c r="F521"/>
      <c r="G521"/>
      <c r="H521"/>
    </row>
    <row r="522" spans="1:8" ht="24" customHeight="1">
      <c r="A522" s="33" t="s">
        <v>22</v>
      </c>
      <c r="B522" s="228">
        <f t="shared" si="89"/>
        <v>0</v>
      </c>
      <c r="C522" s="35">
        <f t="shared" si="90"/>
        <v>0</v>
      </c>
      <c r="D522" s="41">
        <f t="shared" si="91"/>
        <v>0</v>
      </c>
      <c r="E522"/>
      <c r="F522"/>
      <c r="G522"/>
      <c r="H522"/>
    </row>
    <row r="523" spans="1:8" ht="24" customHeight="1">
      <c r="A523" s="42" t="s">
        <v>23</v>
      </c>
      <c r="B523" s="229">
        <f t="shared" si="89"/>
        <v>0</v>
      </c>
      <c r="C523" s="77">
        <f t="shared" si="90"/>
        <v>0</v>
      </c>
      <c r="D523" s="45">
        <f t="shared" si="91"/>
        <v>0</v>
      </c>
      <c r="E523"/>
      <c r="F523"/>
      <c r="G523"/>
      <c r="H523"/>
    </row>
    <row r="524" spans="1:8" ht="24" customHeight="1">
      <c r="A524" s="28" t="s">
        <v>24</v>
      </c>
      <c r="B524" s="231">
        <f t="shared" si="89"/>
        <v>0</v>
      </c>
      <c r="C524" s="38">
        <f t="shared" si="90"/>
        <v>0</v>
      </c>
      <c r="D524" s="29">
        <f t="shared" si="91"/>
        <v>0</v>
      </c>
      <c r="E524"/>
      <c r="F524"/>
      <c r="G524"/>
      <c r="H524" s="24"/>
    </row>
    <row r="525" spans="1:8" ht="24" customHeight="1">
      <c r="A525"/>
      <c r="B525"/>
      <c r="C525"/>
      <c r="D525"/>
      <c r="E525"/>
      <c r="F525"/>
      <c r="G525"/>
      <c r="H525"/>
    </row>
    <row r="526" spans="1:8" ht="24" customHeight="1">
      <c r="A526" s="12" t="s">
        <v>200</v>
      </c>
      <c r="B526" s="12"/>
      <c r="C526" s="12"/>
      <c r="D526" s="12"/>
      <c r="E526" s="12"/>
      <c r="F526" s="12"/>
      <c r="G526" s="12"/>
      <c r="H526" s="12"/>
    </row>
    <row r="527" spans="1:8" ht="51" customHeight="1">
      <c r="A527" s="13" t="s">
        <v>201</v>
      </c>
      <c r="B527" s="13"/>
      <c r="C527" s="13"/>
      <c r="D527" s="13"/>
      <c r="E527" s="13"/>
      <c r="F527" s="13"/>
      <c r="G527"/>
      <c r="H527"/>
    </row>
    <row r="528" spans="1:8" ht="24" customHeight="1">
      <c r="A528"/>
      <c r="B528"/>
      <c r="C528"/>
      <c r="D528"/>
      <c r="E528"/>
      <c r="F528"/>
      <c r="G528"/>
      <c r="H528"/>
    </row>
    <row r="529" spans="1:8" ht="24" customHeight="1">
      <c r="A529" s="10" t="s">
        <v>202</v>
      </c>
      <c r="B529" s="10"/>
      <c r="C529" s="10"/>
      <c r="D529" s="10"/>
      <c r="E529"/>
      <c r="F529"/>
      <c r="G529"/>
      <c r="H529"/>
    </row>
    <row r="530" spans="1:8" ht="24" customHeight="1">
      <c r="A530" s="30" t="s">
        <v>11</v>
      </c>
      <c r="B530" s="31" t="s">
        <v>12</v>
      </c>
      <c r="C530" s="31" t="s">
        <v>203</v>
      </c>
      <c r="D530" s="32" t="s">
        <v>18</v>
      </c>
      <c r="E530"/>
      <c r="F530"/>
      <c r="G530"/>
      <c r="H530"/>
    </row>
    <row r="531" spans="1:8" ht="24" customHeight="1">
      <c r="A531" s="33" t="s">
        <v>22</v>
      </c>
      <c r="B531" s="34">
        <f>G73+E258+E362+D446+D506+D522</f>
        <v>0</v>
      </c>
      <c r="C531" s="52">
        <v>40</v>
      </c>
      <c r="D531" s="41">
        <f>B531/C531</f>
        <v>0</v>
      </c>
      <c r="E531"/>
      <c r="F531"/>
      <c r="G531"/>
      <c r="H531"/>
    </row>
    <row r="532" spans="1:8" ht="24" customHeight="1">
      <c r="A532" s="42" t="s">
        <v>23</v>
      </c>
      <c r="B532" s="43">
        <f>G74+E259+E363+D447+D507+D523</f>
        <v>0</v>
      </c>
      <c r="C532" s="54">
        <f>C531</f>
        <v>40</v>
      </c>
      <c r="D532" s="45">
        <f>B532/C532</f>
        <v>0</v>
      </c>
      <c r="E532"/>
      <c r="F532"/>
      <c r="G532"/>
      <c r="H532"/>
    </row>
    <row r="533" spans="1:8" ht="24" customHeight="1">
      <c r="A533" s="28" t="s">
        <v>24</v>
      </c>
      <c r="B533" s="37">
        <f>G75+E260+E364+D448+D508+D524</f>
        <v>0</v>
      </c>
      <c r="C533" s="56">
        <f>C532</f>
        <v>40</v>
      </c>
      <c r="D533" s="29">
        <f>B533/C533</f>
        <v>0</v>
      </c>
      <c r="E533"/>
      <c r="F533"/>
      <c r="G533"/>
      <c r="H533" s="24"/>
    </row>
    <row r="534" spans="1:8" ht="24" customHeight="1">
      <c r="A534"/>
      <c r="B534"/>
      <c r="C534"/>
      <c r="D534"/>
      <c r="E534"/>
      <c r="F534"/>
      <c r="G534"/>
      <c r="H534"/>
    </row>
    <row r="535" spans="1:8" ht="24" customHeight="1">
      <c r="A535" s="12" t="s">
        <v>204</v>
      </c>
      <c r="B535" s="12"/>
      <c r="C535" s="12"/>
      <c r="D535" s="12"/>
      <c r="E535" s="12"/>
      <c r="F535" s="12"/>
      <c r="G535" s="12"/>
      <c r="H535" s="12"/>
    </row>
    <row r="536" spans="1:8" ht="24" customHeight="1">
      <c r="A536"/>
      <c r="B536"/>
      <c r="C536"/>
      <c r="D536"/>
    </row>
    <row r="537" spans="1:8" ht="24" customHeight="1">
      <c r="A537" s="2" t="s">
        <v>205</v>
      </c>
      <c r="B537" s="2"/>
      <c r="C537" s="2"/>
      <c r="D537" s="2"/>
    </row>
    <row r="538" spans="1:8" ht="24" customHeight="1">
      <c r="A538" s="232" t="s">
        <v>206</v>
      </c>
      <c r="B538" s="31" t="s">
        <v>207</v>
      </c>
      <c r="C538" s="31" t="s">
        <v>208</v>
      </c>
      <c r="D538" s="32" t="s">
        <v>209</v>
      </c>
    </row>
    <row r="539" spans="1:8" ht="32.1" customHeight="1">
      <c r="A539" s="128" t="s">
        <v>210</v>
      </c>
      <c r="B539" s="34">
        <f>G70</f>
        <v>0</v>
      </c>
      <c r="C539" s="34">
        <f>G71</f>
        <v>0</v>
      </c>
      <c r="D539" s="36">
        <f>G72</f>
        <v>0</v>
      </c>
    </row>
    <row r="540" spans="1:8" ht="32.1" customHeight="1">
      <c r="A540" s="100" t="s">
        <v>211</v>
      </c>
      <c r="B540" s="43">
        <f>E255</f>
        <v>0</v>
      </c>
      <c r="C540" s="43">
        <f>E256</f>
        <v>0</v>
      </c>
      <c r="D540" s="233">
        <f>E257</f>
        <v>0</v>
      </c>
    </row>
    <row r="541" spans="1:8" ht="32.1" customHeight="1">
      <c r="A541" s="100" t="s">
        <v>212</v>
      </c>
      <c r="B541" s="43">
        <f>E359</f>
        <v>0</v>
      </c>
      <c r="C541" s="43">
        <f>E360</f>
        <v>0</v>
      </c>
      <c r="D541" s="233">
        <f>E361</f>
        <v>0</v>
      </c>
    </row>
    <row r="542" spans="1:8" ht="32.1" customHeight="1">
      <c r="A542" s="100" t="s">
        <v>213</v>
      </c>
      <c r="B542" s="43">
        <f>D443</f>
        <v>0</v>
      </c>
      <c r="C542" s="43">
        <f>D444</f>
        <v>0</v>
      </c>
      <c r="D542" s="233">
        <f>D445</f>
        <v>0</v>
      </c>
    </row>
    <row r="543" spans="1:8" ht="32.1" customHeight="1">
      <c r="A543" s="100" t="s">
        <v>214</v>
      </c>
      <c r="B543" s="43">
        <f>D503</f>
        <v>0</v>
      </c>
      <c r="C543" s="43">
        <f>D504</f>
        <v>0</v>
      </c>
      <c r="D543" s="233">
        <f>D505</f>
        <v>0</v>
      </c>
    </row>
    <row r="544" spans="1:8" ht="32.1" customHeight="1">
      <c r="A544" s="100" t="s">
        <v>215</v>
      </c>
      <c r="B544" s="43">
        <f>D519</f>
        <v>0</v>
      </c>
      <c r="C544" s="43">
        <f>D520</f>
        <v>0</v>
      </c>
      <c r="D544" s="233">
        <f>D521</f>
        <v>0</v>
      </c>
    </row>
    <row r="545" spans="1:4" ht="32.1" customHeight="1">
      <c r="A545" s="100" t="s">
        <v>216</v>
      </c>
      <c r="B545" s="43">
        <f>D531</f>
        <v>0</v>
      </c>
      <c r="C545" s="43">
        <f>D532</f>
        <v>0</v>
      </c>
      <c r="D545" s="233">
        <f>D533</f>
        <v>0</v>
      </c>
    </row>
    <row r="546" spans="1:4" ht="32.1" customHeight="1">
      <c r="A546" s="234" t="s">
        <v>217</v>
      </c>
      <c r="B546" s="235">
        <f>SUM(B539:B545)</f>
        <v>0</v>
      </c>
      <c r="C546" s="235">
        <f>SUM(C539:C545)</f>
        <v>0</v>
      </c>
      <c r="D546" s="236">
        <f>SUM(D539:D545)</f>
        <v>0</v>
      </c>
    </row>
    <row r="547" spans="1:4" ht="32.1" customHeight="1">
      <c r="A547" s="145" t="s">
        <v>218</v>
      </c>
      <c r="B547" s="237">
        <f>B546*2</f>
        <v>0</v>
      </c>
      <c r="C547" s="237">
        <f>C546*2</f>
        <v>0</v>
      </c>
      <c r="D547" s="238">
        <f>D546*1</f>
        <v>0</v>
      </c>
    </row>
  </sheetData>
  <mergeCells count="110">
    <mergeCell ref="A535:H535"/>
    <mergeCell ref="A537:D537"/>
    <mergeCell ref="A492:D492"/>
    <mergeCell ref="A501:D501"/>
    <mergeCell ref="A510:H510"/>
    <mergeCell ref="A511:F511"/>
    <mergeCell ref="A512:B512"/>
    <mergeCell ref="A517:D517"/>
    <mergeCell ref="A526:H526"/>
    <mergeCell ref="A527:F527"/>
    <mergeCell ref="A529:D529"/>
    <mergeCell ref="A433:D433"/>
    <mergeCell ref="A439:H439"/>
    <mergeCell ref="A441:D441"/>
    <mergeCell ref="A450:H450"/>
    <mergeCell ref="A452:D452"/>
    <mergeCell ref="A463:C463"/>
    <mergeCell ref="A465:C465"/>
    <mergeCell ref="A474:F474"/>
    <mergeCell ref="A490:D490"/>
    <mergeCell ref="A387:A388"/>
    <mergeCell ref="B387:D387"/>
    <mergeCell ref="A403:H403"/>
    <mergeCell ref="A404:H404"/>
    <mergeCell ref="A406:D406"/>
    <mergeCell ref="A415:E415"/>
    <mergeCell ref="A424:H424"/>
    <mergeCell ref="A425:H425"/>
    <mergeCell ref="A427:D427"/>
    <mergeCell ref="A357:E357"/>
    <mergeCell ref="A366:H366"/>
    <mergeCell ref="A367:H367"/>
    <mergeCell ref="A369:G369"/>
    <mergeCell ref="A370:G370"/>
    <mergeCell ref="A371:A372"/>
    <mergeCell ref="B371:B372"/>
    <mergeCell ref="C371:C372"/>
    <mergeCell ref="A386:D386"/>
    <mergeCell ref="A305:H305"/>
    <mergeCell ref="A307:D307"/>
    <mergeCell ref="A316:D316"/>
    <mergeCell ref="A325:D325"/>
    <mergeCell ref="A334:H334"/>
    <mergeCell ref="A335:H335"/>
    <mergeCell ref="A337:E337"/>
    <mergeCell ref="A346:D346"/>
    <mergeCell ref="A355:H355"/>
    <mergeCell ref="A262:H262"/>
    <mergeCell ref="A263:H263"/>
    <mergeCell ref="A265:B265"/>
    <mergeCell ref="A274:H274"/>
    <mergeCell ref="A275:H275"/>
    <mergeCell ref="A277:D277"/>
    <mergeCell ref="A286:D286"/>
    <mergeCell ref="A295:D295"/>
    <mergeCell ref="A304:H304"/>
    <mergeCell ref="A202:D202"/>
    <mergeCell ref="A211:D211"/>
    <mergeCell ref="A220:H220"/>
    <mergeCell ref="A222:D222"/>
    <mergeCell ref="A231:H231"/>
    <mergeCell ref="A233:D233"/>
    <mergeCell ref="A242:F242"/>
    <mergeCell ref="A251:H251"/>
    <mergeCell ref="A253:E253"/>
    <mergeCell ref="A150:D150"/>
    <mergeCell ref="A159:H159"/>
    <mergeCell ref="A160:H160"/>
    <mergeCell ref="A162:F162"/>
    <mergeCell ref="A164:E164"/>
    <mergeCell ref="A173:E173"/>
    <mergeCell ref="A182:D182"/>
    <mergeCell ref="A191:F191"/>
    <mergeCell ref="A193:D193"/>
    <mergeCell ref="A81:D81"/>
    <mergeCell ref="A90:D90"/>
    <mergeCell ref="A99:E99"/>
    <mergeCell ref="A108:E108"/>
    <mergeCell ref="A117:H117"/>
    <mergeCell ref="A118:H118"/>
    <mergeCell ref="A120:B120"/>
    <mergeCell ref="A132:D132"/>
    <mergeCell ref="A141:D141"/>
    <mergeCell ref="A48:D48"/>
    <mergeCell ref="A53:D53"/>
    <mergeCell ref="A54:F54"/>
    <mergeCell ref="A56:D56"/>
    <mergeCell ref="A65:H65"/>
    <mergeCell ref="A66:H66"/>
    <mergeCell ref="A68:G68"/>
    <mergeCell ref="A77:H77"/>
    <mergeCell ref="A79:H79"/>
    <mergeCell ref="A16:H16"/>
    <mergeCell ref="A18:D18"/>
    <mergeCell ref="A23:H23"/>
    <mergeCell ref="A24:H24"/>
    <mergeCell ref="A26:D26"/>
    <mergeCell ref="A36:H36"/>
    <mergeCell ref="A37:H37"/>
    <mergeCell ref="A39:E39"/>
    <mergeCell ref="A43:E43"/>
    <mergeCell ref="A1:H1"/>
    <mergeCell ref="A2:H2"/>
    <mergeCell ref="A3:H3"/>
    <mergeCell ref="A5:H5"/>
    <mergeCell ref="A6:H6"/>
    <mergeCell ref="A8:H8"/>
    <mergeCell ref="A9:H9"/>
    <mergeCell ref="A11:B11"/>
    <mergeCell ref="A15:H15"/>
  </mergeCells>
  <hyperlinks>
    <hyperlink ref="A3" r:id="rId1" display="https://www.comprasgovernamentais.gov.br/index.php/cadernos-tecnicos-e-valores-limites"/>
  </hyperlinks>
  <pageMargins left="0.51180555555555496" right="0.51180555555555496" top="0.78749999999999998" bottom="0.78749999999999998" header="0.51180555555555496" footer="0.51180555555555496"/>
  <pageSetup paperSize="0" scale="0" firstPageNumber="0" orientation="portrait" usePrinterDefaults="0" horizontalDpi="0" verticalDpi="0" copies="0"/>
  <legacyDrawing r:id="rId2"/>
</worksheet>
</file>

<file path=xl/worksheets/sheet2.xml><?xml version="1.0" encoding="utf-8"?>
<worksheet xmlns="http://schemas.openxmlformats.org/spreadsheetml/2006/main" xmlns:r="http://schemas.openxmlformats.org/officeDocument/2006/relationships">
  <dimension ref="A1:AMK136"/>
  <sheetViews>
    <sheetView showGridLines="0" tabSelected="1" zoomScaleNormal="100" workbookViewId="0">
      <selection activeCell="F12" sqref="F12"/>
    </sheetView>
  </sheetViews>
  <sheetFormatPr defaultRowHeight="15"/>
  <cols>
    <col min="1" max="1" width="9" style="239"/>
    <col min="2" max="2" width="71.28515625" style="239" customWidth="1"/>
    <col min="3" max="3" width="17.7109375" style="239"/>
    <col min="4" max="4" width="14" style="239"/>
    <col min="5" max="5" width="12.5703125" style="239"/>
    <col min="6" max="6" width="11.7109375" style="239"/>
    <col min="7" max="7" width="14.85546875" style="239"/>
    <col min="8" max="1025" width="9" style="239"/>
  </cols>
  <sheetData>
    <row r="1" spans="1:4" ht="23.25">
      <c r="A1" s="14" t="s">
        <v>295</v>
      </c>
      <c r="B1" s="14"/>
      <c r="C1" s="14"/>
      <c r="D1" s="14"/>
    </row>
    <row r="2" spans="1:4" ht="23.25">
      <c r="A2" s="14" t="s">
        <v>219</v>
      </c>
      <c r="B2" s="14"/>
      <c r="C2" s="14"/>
      <c r="D2" s="14"/>
    </row>
    <row r="3" spans="1:4" ht="15.75">
      <c r="A3" s="17" t="s">
        <v>220</v>
      </c>
      <c r="B3" s="17"/>
      <c r="C3" s="17"/>
      <c r="D3" s="17"/>
    </row>
    <row r="4" spans="1:4">
      <c r="A4"/>
      <c r="B4"/>
      <c r="C4"/>
      <c r="D4"/>
    </row>
    <row r="5" spans="1:4">
      <c r="A5"/>
      <c r="B5"/>
      <c r="C5"/>
      <c r="D5"/>
    </row>
    <row r="6" spans="1:4" ht="15.75">
      <c r="A6" s="16" t="s">
        <v>221</v>
      </c>
      <c r="B6" s="16"/>
      <c r="C6" s="16"/>
      <c r="D6"/>
    </row>
    <row r="7" spans="1:4">
      <c r="A7"/>
      <c r="B7"/>
      <c r="C7"/>
      <c r="D7"/>
    </row>
    <row r="8" spans="1:4" ht="15.75">
      <c r="A8" s="240">
        <v>1</v>
      </c>
      <c r="B8" s="241" t="s">
        <v>222</v>
      </c>
      <c r="C8" s="241" t="s">
        <v>223</v>
      </c>
      <c r="D8"/>
    </row>
    <row r="9" spans="1:4" ht="15.75">
      <c r="A9" s="242" t="s">
        <v>224</v>
      </c>
      <c r="B9" s="243" t="s">
        <v>225</v>
      </c>
      <c r="C9" s="244"/>
      <c r="D9"/>
    </row>
    <row r="10" spans="1:4" ht="15.75">
      <c r="A10" s="242" t="s">
        <v>226</v>
      </c>
      <c r="B10" s="243" t="s">
        <v>227</v>
      </c>
      <c r="C10" s="244"/>
      <c r="D10"/>
    </row>
    <row r="11" spans="1:4" ht="15.75">
      <c r="A11" s="242" t="s">
        <v>228</v>
      </c>
      <c r="B11" s="243" t="s">
        <v>229</v>
      </c>
      <c r="C11" s="244"/>
      <c r="D11"/>
    </row>
    <row r="12" spans="1:4" ht="15.75">
      <c r="A12" s="242" t="s">
        <v>230</v>
      </c>
      <c r="B12" s="243" t="s">
        <v>31</v>
      </c>
      <c r="C12" s="244"/>
      <c r="D12"/>
    </row>
    <row r="13" spans="1:4" ht="15.75">
      <c r="A13" s="242" t="s">
        <v>231</v>
      </c>
      <c r="B13" s="243" t="s">
        <v>232</v>
      </c>
      <c r="C13" s="244"/>
      <c r="D13"/>
    </row>
    <row r="14" spans="1:4" ht="15.75">
      <c r="A14" s="242"/>
      <c r="B14" s="243"/>
      <c r="C14" s="244"/>
      <c r="D14"/>
    </row>
    <row r="15" spans="1:4" ht="15.75">
      <c r="A15" s="242" t="s">
        <v>233</v>
      </c>
      <c r="B15" s="243" t="s">
        <v>234</v>
      </c>
      <c r="C15" s="244"/>
      <c r="D15"/>
    </row>
    <row r="16" spans="1:4" ht="16.5" customHeight="1">
      <c r="A16" s="15" t="s">
        <v>41</v>
      </c>
      <c r="B16" s="15"/>
      <c r="C16" s="244"/>
      <c r="D16"/>
    </row>
    <row r="17" spans="1:4">
      <c r="A17"/>
      <c r="B17"/>
      <c r="C17"/>
      <c r="D17"/>
    </row>
    <row r="18" spans="1:4">
      <c r="A18"/>
      <c r="B18"/>
      <c r="C18"/>
      <c r="D18"/>
    </row>
    <row r="19" spans="1:4" ht="15.75">
      <c r="A19" s="16" t="s">
        <v>235</v>
      </c>
      <c r="B19" s="16"/>
      <c r="C19" s="16"/>
      <c r="D19"/>
    </row>
    <row r="20" spans="1:4" ht="15.75">
      <c r="A20" s="245"/>
      <c r="B20"/>
      <c r="C20"/>
      <c r="D20"/>
    </row>
    <row r="21" spans="1:4" ht="15.75">
      <c r="A21" s="251" t="s">
        <v>236</v>
      </c>
      <c r="B21" s="251"/>
      <c r="C21" s="251"/>
      <c r="D21"/>
    </row>
    <row r="22" spans="1:4">
      <c r="A22"/>
      <c r="B22"/>
      <c r="C22"/>
      <c r="D22"/>
    </row>
    <row r="23" spans="1:4" ht="15.75">
      <c r="A23" s="240" t="s">
        <v>237</v>
      </c>
      <c r="B23" s="241" t="s">
        <v>238</v>
      </c>
      <c r="C23" s="241" t="s">
        <v>223</v>
      </c>
      <c r="D23"/>
    </row>
    <row r="24" spans="1:4" ht="15.75">
      <c r="A24" s="242" t="s">
        <v>224</v>
      </c>
      <c r="B24" s="243" t="s">
        <v>239</v>
      </c>
      <c r="C24" s="244"/>
      <c r="D24"/>
    </row>
    <row r="25" spans="1:4" ht="15.75">
      <c r="A25" s="242" t="s">
        <v>226</v>
      </c>
      <c r="B25" s="243" t="s">
        <v>240</v>
      </c>
      <c r="C25" s="244"/>
      <c r="D25"/>
    </row>
    <row r="26" spans="1:4" ht="16.5" customHeight="1">
      <c r="A26" s="15" t="s">
        <v>41</v>
      </c>
      <c r="B26" s="15"/>
      <c r="C26" s="244"/>
      <c r="D26"/>
    </row>
    <row r="27" spans="1:4">
      <c r="A27"/>
      <c r="B27"/>
      <c r="C27"/>
      <c r="D27"/>
    </row>
    <row r="28" spans="1:4">
      <c r="A28"/>
      <c r="B28"/>
      <c r="C28"/>
      <c r="D28"/>
    </row>
    <row r="29" spans="1:4" ht="32.25" customHeight="1">
      <c r="A29" s="252" t="s">
        <v>241</v>
      </c>
      <c r="B29" s="252"/>
      <c r="C29" s="252"/>
      <c r="D29" s="252"/>
    </row>
    <row r="30" spans="1:4">
      <c r="A30"/>
      <c r="B30"/>
      <c r="C30"/>
      <c r="D30"/>
    </row>
    <row r="31" spans="1:4" ht="15.75">
      <c r="A31" s="240" t="s">
        <v>242</v>
      </c>
      <c r="B31" s="241" t="s">
        <v>243</v>
      </c>
      <c r="C31" s="241" t="s">
        <v>244</v>
      </c>
      <c r="D31" s="241" t="s">
        <v>223</v>
      </c>
    </row>
    <row r="32" spans="1:4" ht="15.75">
      <c r="A32" s="242" t="s">
        <v>224</v>
      </c>
      <c r="B32" s="243" t="s">
        <v>245</v>
      </c>
      <c r="C32" s="246">
        <v>0.2</v>
      </c>
      <c r="D32" s="244"/>
    </row>
    <row r="33" spans="1:4" ht="15.75">
      <c r="A33" s="242" t="s">
        <v>226</v>
      </c>
      <c r="B33" s="243" t="s">
        <v>246</v>
      </c>
      <c r="C33" s="246">
        <v>2.5000000000000001E-2</v>
      </c>
      <c r="D33" s="244"/>
    </row>
    <row r="34" spans="1:4" ht="15.75">
      <c r="A34" s="242" t="s">
        <v>228</v>
      </c>
      <c r="B34" s="243" t="s">
        <v>247</v>
      </c>
      <c r="C34" s="247"/>
      <c r="D34" s="244"/>
    </row>
    <row r="35" spans="1:4" ht="15.75">
      <c r="A35" s="242" t="s">
        <v>230</v>
      </c>
      <c r="B35" s="243" t="s">
        <v>248</v>
      </c>
      <c r="C35" s="246">
        <v>1.4999999999999999E-2</v>
      </c>
      <c r="D35" s="244"/>
    </row>
    <row r="36" spans="1:4" ht="15.75">
      <c r="A36" s="242" t="s">
        <v>231</v>
      </c>
      <c r="B36" s="243" t="s">
        <v>249</v>
      </c>
      <c r="C36" s="246">
        <v>0.01</v>
      </c>
      <c r="D36" s="244"/>
    </row>
    <row r="37" spans="1:4" ht="15.75">
      <c r="A37" s="242" t="s">
        <v>250</v>
      </c>
      <c r="B37" s="243" t="s">
        <v>61</v>
      </c>
      <c r="C37" s="246">
        <v>6.0000000000000001E-3</v>
      </c>
      <c r="D37" s="244"/>
    </row>
    <row r="38" spans="1:4" ht="15.75">
      <c r="A38" s="242" t="s">
        <v>233</v>
      </c>
      <c r="B38" s="243" t="s">
        <v>62</v>
      </c>
      <c r="C38" s="246">
        <v>2E-3</v>
      </c>
      <c r="D38" s="244"/>
    </row>
    <row r="39" spans="1:4" ht="15.75">
      <c r="A39" s="242" t="s">
        <v>251</v>
      </c>
      <c r="B39" s="243" t="s">
        <v>63</v>
      </c>
      <c r="C39" s="246">
        <v>0.08</v>
      </c>
      <c r="D39" s="244"/>
    </row>
    <row r="40" spans="1:4" ht="16.5" customHeight="1">
      <c r="A40" s="15" t="s">
        <v>252</v>
      </c>
      <c r="B40" s="15"/>
      <c r="C40" s="244"/>
      <c r="D40" s="244"/>
    </row>
    <row r="41" spans="1:4">
      <c r="A41"/>
      <c r="B41"/>
      <c r="C41"/>
      <c r="D41"/>
    </row>
    <row r="42" spans="1:4">
      <c r="A42"/>
      <c r="B42"/>
      <c r="C42"/>
      <c r="D42"/>
    </row>
    <row r="43" spans="1:4" ht="15.75">
      <c r="A43" s="251" t="s">
        <v>253</v>
      </c>
      <c r="B43" s="251"/>
      <c r="C43" s="251"/>
      <c r="D43"/>
    </row>
    <row r="44" spans="1:4">
      <c r="A44"/>
      <c r="B44"/>
      <c r="C44"/>
      <c r="D44"/>
    </row>
    <row r="45" spans="1:4" ht="15.75">
      <c r="A45" s="240" t="s">
        <v>254</v>
      </c>
      <c r="B45" s="241" t="s">
        <v>255</v>
      </c>
      <c r="C45" s="241" t="s">
        <v>223</v>
      </c>
      <c r="D45"/>
    </row>
    <row r="46" spans="1:4" ht="15.75">
      <c r="A46" s="242" t="s">
        <v>224</v>
      </c>
      <c r="B46" s="243" t="s">
        <v>256</v>
      </c>
      <c r="C46" s="244"/>
      <c r="D46"/>
    </row>
    <row r="47" spans="1:4" ht="15.75">
      <c r="A47" s="242" t="s">
        <v>226</v>
      </c>
      <c r="B47" s="243" t="s">
        <v>257</v>
      </c>
      <c r="C47" s="244"/>
      <c r="D47"/>
    </row>
    <row r="48" spans="1:4" ht="15.75">
      <c r="A48" s="242" t="s">
        <v>228</v>
      </c>
      <c r="B48" s="243" t="s">
        <v>258</v>
      </c>
      <c r="C48" s="244"/>
      <c r="D48"/>
    </row>
    <row r="49" spans="1:4" ht="15.75">
      <c r="A49" s="242" t="s">
        <v>230</v>
      </c>
      <c r="B49" s="243" t="s">
        <v>234</v>
      </c>
      <c r="C49" s="244"/>
      <c r="D49"/>
    </row>
    <row r="50" spans="1:4" ht="16.5" customHeight="1">
      <c r="A50" s="15" t="s">
        <v>41</v>
      </c>
      <c r="B50" s="15"/>
      <c r="C50" s="244"/>
      <c r="D50"/>
    </row>
    <row r="51" spans="1:4">
      <c r="A51"/>
      <c r="B51"/>
      <c r="C51"/>
      <c r="D51"/>
    </row>
    <row r="52" spans="1:4">
      <c r="A52"/>
      <c r="B52"/>
      <c r="C52"/>
      <c r="D52"/>
    </row>
    <row r="53" spans="1:4" ht="15.75">
      <c r="A53" s="251" t="s">
        <v>259</v>
      </c>
      <c r="B53" s="251"/>
      <c r="C53" s="251"/>
      <c r="D53"/>
    </row>
    <row r="54" spans="1:4">
      <c r="A54"/>
      <c r="B54"/>
      <c r="C54"/>
      <c r="D54"/>
    </row>
    <row r="55" spans="1:4" ht="15.75">
      <c r="A55" s="240">
        <v>2</v>
      </c>
      <c r="B55" s="241" t="s">
        <v>260</v>
      </c>
      <c r="C55" s="241" t="s">
        <v>223</v>
      </c>
      <c r="D55"/>
    </row>
    <row r="56" spans="1:4" ht="15.75">
      <c r="A56" s="242" t="s">
        <v>237</v>
      </c>
      <c r="B56" s="243" t="s">
        <v>238</v>
      </c>
      <c r="C56" s="244"/>
      <c r="D56"/>
    </row>
    <row r="57" spans="1:4" ht="15.75">
      <c r="A57" s="242" t="s">
        <v>242</v>
      </c>
      <c r="B57" s="243" t="s">
        <v>243</v>
      </c>
      <c r="C57" s="244"/>
      <c r="D57"/>
    </row>
    <row r="58" spans="1:4" ht="15.75">
      <c r="A58" s="242" t="s">
        <v>254</v>
      </c>
      <c r="B58" s="243" t="s">
        <v>255</v>
      </c>
      <c r="C58" s="244"/>
      <c r="D58"/>
    </row>
    <row r="59" spans="1:4" ht="16.5" customHeight="1">
      <c r="A59" s="15" t="s">
        <v>41</v>
      </c>
      <c r="B59" s="15"/>
      <c r="C59" s="244"/>
      <c r="D59"/>
    </row>
    <row r="60" spans="1:4" ht="15.75">
      <c r="A60" s="93"/>
      <c r="B60"/>
      <c r="C60"/>
      <c r="D60"/>
    </row>
    <row r="61" spans="1:4">
      <c r="A61"/>
      <c r="B61"/>
      <c r="C61"/>
      <c r="D61"/>
    </row>
    <row r="62" spans="1:4" ht="15.75">
      <c r="A62" s="16" t="s">
        <v>261</v>
      </c>
      <c r="B62" s="16"/>
      <c r="C62" s="16"/>
      <c r="D62"/>
    </row>
    <row r="63" spans="1:4">
      <c r="A63"/>
      <c r="B63"/>
      <c r="C63"/>
      <c r="D63"/>
    </row>
    <row r="64" spans="1:4" ht="15.75">
      <c r="A64" s="240">
        <v>3</v>
      </c>
      <c r="B64" s="241" t="s">
        <v>262</v>
      </c>
      <c r="C64" s="241" t="s">
        <v>223</v>
      </c>
      <c r="D64"/>
    </row>
    <row r="65" spans="1:4" ht="15.75">
      <c r="A65" s="242" t="s">
        <v>224</v>
      </c>
      <c r="B65" s="248" t="s">
        <v>263</v>
      </c>
      <c r="C65" s="244"/>
      <c r="D65"/>
    </row>
    <row r="66" spans="1:4" ht="15.75">
      <c r="A66" s="242" t="s">
        <v>226</v>
      </c>
      <c r="B66" s="248" t="s">
        <v>264</v>
      </c>
      <c r="C66" s="244"/>
      <c r="D66"/>
    </row>
    <row r="67" spans="1:4" ht="15.75">
      <c r="A67" s="242" t="s">
        <v>228</v>
      </c>
      <c r="B67" s="248" t="s">
        <v>265</v>
      </c>
      <c r="C67" s="244"/>
      <c r="D67"/>
    </row>
    <row r="68" spans="1:4" ht="15.75">
      <c r="A68" s="242" t="s">
        <v>230</v>
      </c>
      <c r="B68" s="248" t="s">
        <v>266</v>
      </c>
      <c r="C68" s="244"/>
      <c r="D68"/>
    </row>
    <row r="69" spans="1:4" ht="15.75">
      <c r="A69" s="242" t="s">
        <v>231</v>
      </c>
      <c r="B69" s="248" t="s">
        <v>267</v>
      </c>
      <c r="C69" s="244"/>
      <c r="D69"/>
    </row>
    <row r="70" spans="1:4" ht="15.75">
      <c r="A70" s="242" t="s">
        <v>250</v>
      </c>
      <c r="B70" s="248" t="s">
        <v>268</v>
      </c>
      <c r="C70" s="244"/>
      <c r="D70"/>
    </row>
    <row r="71" spans="1:4" ht="16.5" customHeight="1">
      <c r="A71" s="15" t="s">
        <v>41</v>
      </c>
      <c r="B71" s="15"/>
      <c r="C71" s="244"/>
      <c r="D71"/>
    </row>
    <row r="72" spans="1:4">
      <c r="A72"/>
      <c r="B72"/>
      <c r="C72"/>
      <c r="D72"/>
    </row>
    <row r="73" spans="1:4">
      <c r="A73"/>
      <c r="B73"/>
      <c r="C73"/>
      <c r="D73"/>
    </row>
    <row r="74" spans="1:4" ht="15.75">
      <c r="A74" s="16" t="s">
        <v>269</v>
      </c>
      <c r="B74" s="16"/>
      <c r="C74" s="16"/>
      <c r="D74"/>
    </row>
    <row r="75" spans="1:4">
      <c r="A75"/>
      <c r="B75"/>
      <c r="C75"/>
      <c r="D75"/>
    </row>
    <row r="76" spans="1:4">
      <c r="A76"/>
      <c r="B76"/>
      <c r="C76"/>
      <c r="D76"/>
    </row>
    <row r="77" spans="1:4" ht="15.75">
      <c r="A77" s="251" t="s">
        <v>270</v>
      </c>
      <c r="B77" s="251"/>
      <c r="C77" s="251"/>
      <c r="D77"/>
    </row>
    <row r="78" spans="1:4" ht="15.75">
      <c r="A78" s="245"/>
      <c r="B78"/>
      <c r="C78"/>
      <c r="D78"/>
    </row>
    <row r="79" spans="1:4" ht="15.75">
      <c r="A79" s="240" t="s">
        <v>271</v>
      </c>
      <c r="B79" s="241" t="s">
        <v>272</v>
      </c>
      <c r="C79" s="241" t="s">
        <v>223</v>
      </c>
      <c r="D79"/>
    </row>
    <row r="80" spans="1:4" ht="15.75">
      <c r="A80" s="242" t="s">
        <v>224</v>
      </c>
      <c r="B80" s="243" t="s">
        <v>137</v>
      </c>
      <c r="C80" s="244"/>
      <c r="D80"/>
    </row>
    <row r="81" spans="1:4" ht="15.75">
      <c r="A81" s="242" t="s">
        <v>226</v>
      </c>
      <c r="B81" s="243" t="s">
        <v>272</v>
      </c>
      <c r="C81" s="244"/>
      <c r="D81"/>
    </row>
    <row r="82" spans="1:4" ht="15.75">
      <c r="A82" s="242" t="s">
        <v>228</v>
      </c>
      <c r="B82" s="243" t="s">
        <v>273</v>
      </c>
      <c r="C82" s="244"/>
      <c r="D82"/>
    </row>
    <row r="83" spans="1:4" ht="15.75">
      <c r="A83" s="242" t="s">
        <v>230</v>
      </c>
      <c r="B83" s="243" t="s">
        <v>274</v>
      </c>
      <c r="C83" s="244"/>
      <c r="D83"/>
    </row>
    <row r="84" spans="1:4" ht="15.75">
      <c r="A84" s="242" t="s">
        <v>231</v>
      </c>
      <c r="B84" s="243" t="s">
        <v>275</v>
      </c>
      <c r="C84" s="244"/>
      <c r="D84"/>
    </row>
    <row r="85" spans="1:4" ht="15.75">
      <c r="A85" s="242" t="s">
        <v>250</v>
      </c>
      <c r="B85" s="243" t="s">
        <v>234</v>
      </c>
      <c r="C85" s="244"/>
      <c r="D85"/>
    </row>
    <row r="86" spans="1:4" ht="16.5" customHeight="1">
      <c r="A86" s="15" t="s">
        <v>252</v>
      </c>
      <c r="B86" s="15"/>
      <c r="C86" s="244"/>
      <c r="D86"/>
    </row>
    <row r="87" spans="1:4">
      <c r="A87"/>
      <c r="B87"/>
      <c r="C87"/>
      <c r="D87"/>
    </row>
    <row r="88" spans="1:4">
      <c r="A88"/>
      <c r="B88"/>
      <c r="C88"/>
      <c r="D88"/>
    </row>
    <row r="89" spans="1:4" ht="15.75">
      <c r="A89" s="251" t="s">
        <v>276</v>
      </c>
      <c r="B89" s="251"/>
      <c r="C89" s="251"/>
      <c r="D89"/>
    </row>
    <row r="90" spans="1:4" ht="15.75">
      <c r="A90" s="245"/>
      <c r="B90"/>
      <c r="C90"/>
      <c r="D90"/>
    </row>
    <row r="91" spans="1:4" ht="15.75">
      <c r="A91" s="240" t="s">
        <v>277</v>
      </c>
      <c r="B91" s="241" t="s">
        <v>278</v>
      </c>
      <c r="C91" s="241" t="s">
        <v>223</v>
      </c>
      <c r="D91"/>
    </row>
    <row r="92" spans="1:4" ht="15.75">
      <c r="A92" s="242" t="s">
        <v>224</v>
      </c>
      <c r="B92" s="243" t="s">
        <v>279</v>
      </c>
      <c r="C92" s="244"/>
      <c r="D92"/>
    </row>
    <row r="93" spans="1:4" ht="16.5" customHeight="1">
      <c r="A93" s="15" t="s">
        <v>41</v>
      </c>
      <c r="B93" s="15"/>
      <c r="C93" s="244"/>
      <c r="D93"/>
    </row>
    <row r="94" spans="1:4">
      <c r="A94"/>
      <c r="B94"/>
      <c r="C94"/>
      <c r="D94"/>
    </row>
    <row r="95" spans="1:4">
      <c r="A95"/>
      <c r="B95"/>
      <c r="C95"/>
      <c r="D95"/>
    </row>
    <row r="96" spans="1:4" ht="15.75">
      <c r="A96" s="251" t="s">
        <v>280</v>
      </c>
      <c r="B96" s="251"/>
      <c r="C96" s="251"/>
      <c r="D96"/>
    </row>
    <row r="97" spans="1:4" ht="15.75">
      <c r="A97" s="245"/>
      <c r="B97"/>
      <c r="C97"/>
      <c r="D97"/>
    </row>
    <row r="98" spans="1:4" ht="15.75">
      <c r="A98" s="240">
        <v>4</v>
      </c>
      <c r="B98" s="241" t="s">
        <v>281</v>
      </c>
      <c r="C98" s="241" t="s">
        <v>223</v>
      </c>
      <c r="D98"/>
    </row>
    <row r="99" spans="1:4" ht="15.75">
      <c r="A99" s="242" t="s">
        <v>271</v>
      </c>
      <c r="B99" s="243" t="s">
        <v>272</v>
      </c>
      <c r="C99" s="244"/>
      <c r="D99"/>
    </row>
    <row r="100" spans="1:4" ht="15.75">
      <c r="A100" s="242" t="s">
        <v>277</v>
      </c>
      <c r="B100" s="243" t="s">
        <v>278</v>
      </c>
      <c r="C100" s="244"/>
      <c r="D100"/>
    </row>
    <row r="101" spans="1:4" ht="16.5" customHeight="1">
      <c r="A101" s="15" t="s">
        <v>41</v>
      </c>
      <c r="B101" s="15"/>
      <c r="C101" s="244"/>
      <c r="D101"/>
    </row>
    <row r="102" spans="1:4">
      <c r="A102"/>
      <c r="B102"/>
      <c r="C102"/>
      <c r="D102"/>
    </row>
    <row r="103" spans="1:4">
      <c r="A103"/>
      <c r="B103"/>
      <c r="C103"/>
      <c r="D103"/>
    </row>
    <row r="104" spans="1:4" ht="15.75">
      <c r="A104" s="16" t="s">
        <v>282</v>
      </c>
      <c r="B104" s="16"/>
      <c r="C104" s="16"/>
      <c r="D104"/>
    </row>
    <row r="105" spans="1:4">
      <c r="A105"/>
      <c r="B105"/>
      <c r="C105"/>
      <c r="D105"/>
    </row>
    <row r="106" spans="1:4" ht="15.75">
      <c r="A106" s="240">
        <v>5</v>
      </c>
      <c r="B106" s="249" t="s">
        <v>214</v>
      </c>
      <c r="C106" s="241" t="s">
        <v>223</v>
      </c>
      <c r="D106"/>
    </row>
    <row r="107" spans="1:4" ht="15.75">
      <c r="A107" s="242" t="s">
        <v>224</v>
      </c>
      <c r="B107" s="243" t="s">
        <v>283</v>
      </c>
      <c r="C107" s="244"/>
      <c r="D107"/>
    </row>
    <row r="108" spans="1:4" ht="15.75">
      <c r="A108" s="242" t="s">
        <v>226</v>
      </c>
      <c r="B108" s="243" t="s">
        <v>284</v>
      </c>
      <c r="C108" s="244"/>
      <c r="D108"/>
    </row>
    <row r="109" spans="1:4" ht="15.75">
      <c r="A109" s="242" t="s">
        <v>228</v>
      </c>
      <c r="B109" s="243" t="s">
        <v>285</v>
      </c>
      <c r="C109" s="244"/>
      <c r="D109"/>
    </row>
    <row r="110" spans="1:4" ht="15.75">
      <c r="A110" s="242" t="s">
        <v>230</v>
      </c>
      <c r="B110" s="243" t="s">
        <v>234</v>
      </c>
      <c r="C110" s="244"/>
      <c r="D110"/>
    </row>
    <row r="111" spans="1:4" ht="16.5" customHeight="1">
      <c r="A111" s="15" t="s">
        <v>252</v>
      </c>
      <c r="B111" s="15"/>
      <c r="C111" s="244"/>
      <c r="D111"/>
    </row>
    <row r="112" spans="1:4">
      <c r="A112"/>
      <c r="B112"/>
      <c r="C112"/>
      <c r="D112"/>
    </row>
    <row r="113" spans="1:4">
      <c r="A113"/>
      <c r="B113"/>
      <c r="C113"/>
      <c r="D113"/>
    </row>
    <row r="114" spans="1:4" ht="15.75">
      <c r="A114" s="16" t="s">
        <v>286</v>
      </c>
      <c r="B114" s="16"/>
      <c r="C114" s="16"/>
      <c r="D114"/>
    </row>
    <row r="115" spans="1:4">
      <c r="A115"/>
      <c r="B115"/>
      <c r="C115"/>
      <c r="D115"/>
    </row>
    <row r="116" spans="1:4" ht="15.75">
      <c r="A116" s="240">
        <v>6</v>
      </c>
      <c r="B116" s="249" t="s">
        <v>215</v>
      </c>
      <c r="C116" s="241" t="s">
        <v>244</v>
      </c>
      <c r="D116" s="241" t="s">
        <v>223</v>
      </c>
    </row>
    <row r="117" spans="1:4" ht="15.75">
      <c r="A117" s="242" t="s">
        <v>224</v>
      </c>
      <c r="B117" s="243" t="s">
        <v>197</v>
      </c>
      <c r="C117" s="244"/>
      <c r="D117" s="244"/>
    </row>
    <row r="118" spans="1:4" ht="15.75">
      <c r="A118" s="242" t="s">
        <v>226</v>
      </c>
      <c r="B118" s="243" t="s">
        <v>199</v>
      </c>
      <c r="C118" s="244"/>
      <c r="D118" s="244"/>
    </row>
    <row r="119" spans="1:4" ht="15.75">
      <c r="A119" s="242" t="s">
        <v>228</v>
      </c>
      <c r="B119" s="243" t="s">
        <v>198</v>
      </c>
      <c r="C119" s="244"/>
      <c r="D119" s="244"/>
    </row>
    <row r="120" spans="1:4" ht="15.75">
      <c r="A120" s="242"/>
      <c r="B120" s="243" t="s">
        <v>287</v>
      </c>
      <c r="C120" s="244"/>
      <c r="D120" s="244"/>
    </row>
    <row r="121" spans="1:4" ht="15.75">
      <c r="A121" s="242"/>
      <c r="B121" s="243" t="s">
        <v>288</v>
      </c>
      <c r="C121" s="244"/>
      <c r="D121" s="244"/>
    </row>
    <row r="122" spans="1:4" ht="15.75">
      <c r="A122" s="242"/>
      <c r="B122" s="243" t="s">
        <v>289</v>
      </c>
      <c r="C122" s="244"/>
      <c r="D122" s="244"/>
    </row>
    <row r="123" spans="1:4" ht="16.5" customHeight="1">
      <c r="A123" s="15" t="s">
        <v>252</v>
      </c>
      <c r="B123" s="15"/>
      <c r="C123" s="244"/>
      <c r="D123" s="244"/>
    </row>
    <row r="124" spans="1:4">
      <c r="A124"/>
      <c r="B124"/>
      <c r="C124"/>
    </row>
    <row r="125" spans="1:4">
      <c r="A125"/>
      <c r="B125"/>
      <c r="C125"/>
    </row>
    <row r="126" spans="1:4" ht="15.75">
      <c r="A126" s="16" t="s">
        <v>290</v>
      </c>
      <c r="B126" s="16"/>
      <c r="C126" s="16"/>
    </row>
    <row r="127" spans="1:4">
      <c r="A127"/>
      <c r="B127"/>
      <c r="C127"/>
    </row>
    <row r="128" spans="1:4" ht="15.75">
      <c r="A128" s="240"/>
      <c r="B128" s="241" t="s">
        <v>291</v>
      </c>
      <c r="C128" s="241" t="s">
        <v>223</v>
      </c>
    </row>
    <row r="129" spans="1:3" ht="15.75">
      <c r="A129" s="250" t="s">
        <v>224</v>
      </c>
      <c r="B129" s="243" t="s">
        <v>221</v>
      </c>
      <c r="C129" s="243"/>
    </row>
    <row r="130" spans="1:3" ht="15.75">
      <c r="A130" s="250" t="s">
        <v>226</v>
      </c>
      <c r="B130" s="243" t="s">
        <v>235</v>
      </c>
      <c r="C130" s="243"/>
    </row>
    <row r="131" spans="1:3" ht="15.75">
      <c r="A131" s="250" t="s">
        <v>228</v>
      </c>
      <c r="B131" s="243" t="s">
        <v>261</v>
      </c>
      <c r="C131" s="243"/>
    </row>
    <row r="132" spans="1:3" ht="15.75">
      <c r="A132" s="250" t="s">
        <v>230</v>
      </c>
      <c r="B132" s="243" t="s">
        <v>269</v>
      </c>
      <c r="C132" s="243"/>
    </row>
    <row r="133" spans="1:3" ht="15.75">
      <c r="A133" s="250" t="s">
        <v>231</v>
      </c>
      <c r="B133" s="243" t="s">
        <v>282</v>
      </c>
      <c r="C133" s="243"/>
    </row>
    <row r="134" spans="1:3" ht="16.5" customHeight="1">
      <c r="A134" s="15" t="s">
        <v>292</v>
      </c>
      <c r="B134" s="15"/>
      <c r="C134" s="243"/>
    </row>
    <row r="135" spans="1:3" ht="15.75">
      <c r="A135" s="250" t="s">
        <v>250</v>
      </c>
      <c r="B135" s="243" t="s">
        <v>293</v>
      </c>
      <c r="C135" s="243"/>
    </row>
    <row r="136" spans="1:3" ht="16.5" customHeight="1">
      <c r="A136" s="15" t="s">
        <v>294</v>
      </c>
      <c r="B136" s="15"/>
      <c r="C136" s="243"/>
    </row>
  </sheetData>
  <mergeCells count="30">
    <mergeCell ref="A114:C114"/>
    <mergeCell ref="A123:B123"/>
    <mergeCell ref="A126:C126"/>
    <mergeCell ref="A134:B134"/>
    <mergeCell ref="A136:B136"/>
    <mergeCell ref="A93:B93"/>
    <mergeCell ref="A96:C96"/>
    <mergeCell ref="A101:B101"/>
    <mergeCell ref="A104:C104"/>
    <mergeCell ref="A111:B111"/>
    <mergeCell ref="A71:B71"/>
    <mergeCell ref="A74:C74"/>
    <mergeCell ref="A77:C77"/>
    <mergeCell ref="A86:B86"/>
    <mergeCell ref="A89:C89"/>
    <mergeCell ref="A43:C43"/>
    <mergeCell ref="A50:B50"/>
    <mergeCell ref="A53:C53"/>
    <mergeCell ref="A59:B59"/>
    <mergeCell ref="A62:C62"/>
    <mergeCell ref="A19:C19"/>
    <mergeCell ref="A21:C21"/>
    <mergeCell ref="A26:B26"/>
    <mergeCell ref="A29:D29"/>
    <mergeCell ref="A40:B40"/>
    <mergeCell ref="A1:D1"/>
    <mergeCell ref="A2:D2"/>
    <mergeCell ref="A3:D3"/>
    <mergeCell ref="A6:C6"/>
    <mergeCell ref="A16:B16"/>
  </mergeCells>
  <pageMargins left="0.51180555555555496" right="0.51180555555555496" top="0.78749999999999998" bottom="0.78749999999999998" header="0.51180555555555496" footer="0.51180555555555496"/>
  <pageSetup paperSize="9" firstPageNumber="0"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121</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Custo por trabalhador</vt:lpstr>
      <vt:lpstr>Planilha de Custos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usuario</cp:lastModifiedBy>
  <cp:revision>1</cp:revision>
  <cp:lastPrinted>2018-09-13T17:40:20Z</cp:lastPrinted>
  <dcterms:created xsi:type="dcterms:W3CDTF">2018-01-23T19:35:16Z</dcterms:created>
  <dcterms:modified xsi:type="dcterms:W3CDTF">2018-09-13T17:40:40Z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